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510" windowWidth="14940" windowHeight="891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расходов'!#REF!</definedName>
  </definedNames>
  <calcPr calcId="124519"/>
</workbook>
</file>

<file path=xl/calcChain.xml><?xml version="1.0" encoding="utf-8"?>
<calcChain xmlns="http://schemas.openxmlformats.org/spreadsheetml/2006/main">
  <c r="G143" i="1"/>
  <c r="G28"/>
  <c r="G12"/>
  <c r="G116"/>
  <c r="G60"/>
  <c r="H18"/>
  <c r="H23"/>
  <c r="H27"/>
  <c r="H33"/>
  <c r="H38"/>
  <c r="H42"/>
  <c r="H47"/>
  <c r="H52"/>
  <c r="H56"/>
  <c r="H61"/>
  <c r="H66"/>
  <c r="H71"/>
  <c r="H76"/>
  <c r="H81"/>
  <c r="H86"/>
  <c r="H91"/>
  <c r="H96"/>
  <c r="H102"/>
  <c r="H108"/>
  <c r="H113"/>
  <c r="H120"/>
  <c r="H124"/>
  <c r="H128"/>
  <c r="H133"/>
  <c r="H137"/>
  <c r="H142"/>
  <c r="H148"/>
  <c r="H153"/>
  <c r="H157"/>
  <c r="H160"/>
  <c r="H164"/>
  <c r="H169"/>
  <c r="G168"/>
  <c r="F168"/>
  <c r="F167" s="1"/>
  <c r="F166" s="1"/>
  <c r="F165" s="1"/>
  <c r="G167"/>
  <c r="G166" s="1"/>
  <c r="G165" s="1"/>
  <c r="G163"/>
  <c r="F163"/>
  <c r="F162" s="1"/>
  <c r="G162"/>
  <c r="G161" s="1"/>
  <c r="G159"/>
  <c r="F159"/>
  <c r="H159" s="1"/>
  <c r="G156"/>
  <c r="G155" s="1"/>
  <c r="G154" s="1"/>
  <c r="F156"/>
  <c r="F155" s="1"/>
  <c r="G152"/>
  <c r="F152"/>
  <c r="F151" s="1"/>
  <c r="F150" s="1"/>
  <c r="G151"/>
  <c r="G150" s="1"/>
  <c r="G147"/>
  <c r="F147"/>
  <c r="F146" s="1"/>
  <c r="F145" s="1"/>
  <c r="F144" s="1"/>
  <c r="G146"/>
  <c r="G145" s="1"/>
  <c r="G144" s="1"/>
  <c r="H144" s="1"/>
  <c r="G141"/>
  <c r="G140" s="1"/>
  <c r="G139" s="1"/>
  <c r="G138" s="1"/>
  <c r="F141"/>
  <c r="F140" s="1"/>
  <c r="F139" s="1"/>
  <c r="F138" s="1"/>
  <c r="G136"/>
  <c r="G135" s="1"/>
  <c r="G134" s="1"/>
  <c r="F136"/>
  <c r="F135" s="1"/>
  <c r="G132"/>
  <c r="F132"/>
  <c r="F131" s="1"/>
  <c r="F130" s="1"/>
  <c r="F129" s="1"/>
  <c r="G131"/>
  <c r="G130" s="1"/>
  <c r="G129" s="1"/>
  <c r="G127"/>
  <c r="F127"/>
  <c r="F126" s="1"/>
  <c r="F125" s="1"/>
  <c r="G126"/>
  <c r="G125" s="1"/>
  <c r="G123"/>
  <c r="G122" s="1"/>
  <c r="G121" s="1"/>
  <c r="F123"/>
  <c r="F122" s="1"/>
  <c r="F121" s="1"/>
  <c r="G119"/>
  <c r="F119"/>
  <c r="F118" s="1"/>
  <c r="F117" s="1"/>
  <c r="G118"/>
  <c r="G117" s="1"/>
  <c r="G112"/>
  <c r="F112"/>
  <c r="F111" s="1"/>
  <c r="F110" s="1"/>
  <c r="F109" s="1"/>
  <c r="G111"/>
  <c r="G110" s="1"/>
  <c r="G109" s="1"/>
  <c r="G107"/>
  <c r="F107"/>
  <c r="F106" s="1"/>
  <c r="F105" s="1"/>
  <c r="F104" s="1"/>
  <c r="G106"/>
  <c r="G105" s="1"/>
  <c r="G104" s="1"/>
  <c r="G101"/>
  <c r="G100" s="1"/>
  <c r="G99" s="1"/>
  <c r="G98" s="1"/>
  <c r="G97" s="1"/>
  <c r="F101"/>
  <c r="F100" s="1"/>
  <c r="F99" s="1"/>
  <c r="F98" s="1"/>
  <c r="F97" s="1"/>
  <c r="G95"/>
  <c r="F95"/>
  <c r="F94" s="1"/>
  <c r="F93" s="1"/>
  <c r="F92" s="1"/>
  <c r="G94"/>
  <c r="G93" s="1"/>
  <c r="G92" s="1"/>
  <c r="H92" s="1"/>
  <c r="G90"/>
  <c r="F90"/>
  <c r="F89" s="1"/>
  <c r="F88" s="1"/>
  <c r="F87" s="1"/>
  <c r="G89"/>
  <c r="G88" s="1"/>
  <c r="G87" s="1"/>
  <c r="G85"/>
  <c r="F85"/>
  <c r="G84"/>
  <c r="H84" s="1"/>
  <c r="F84"/>
  <c r="F83" s="1"/>
  <c r="F82" s="1"/>
  <c r="G83"/>
  <c r="G82" s="1"/>
  <c r="H82" s="1"/>
  <c r="G80"/>
  <c r="F80"/>
  <c r="G79"/>
  <c r="F79"/>
  <c r="G78"/>
  <c r="F78"/>
  <c r="F77" s="1"/>
  <c r="G77"/>
  <c r="G75"/>
  <c r="F75"/>
  <c r="G74"/>
  <c r="F74"/>
  <c r="G73"/>
  <c r="F73"/>
  <c r="F72" s="1"/>
  <c r="G72"/>
  <c r="G70"/>
  <c r="F70"/>
  <c r="G69"/>
  <c r="F69"/>
  <c r="G68"/>
  <c r="F68"/>
  <c r="G67"/>
  <c r="F67"/>
  <c r="G65"/>
  <c r="F65"/>
  <c r="F64" s="1"/>
  <c r="F63" s="1"/>
  <c r="F62" s="1"/>
  <c r="G64"/>
  <c r="G63" s="1"/>
  <c r="G62" s="1"/>
  <c r="F60"/>
  <c r="H60" s="1"/>
  <c r="G59"/>
  <c r="F59"/>
  <c r="G58"/>
  <c r="F58"/>
  <c r="F57" s="1"/>
  <c r="G57"/>
  <c r="G55"/>
  <c r="F55"/>
  <c r="G54"/>
  <c r="F54"/>
  <c r="G53"/>
  <c r="F53"/>
  <c r="G51"/>
  <c r="F51"/>
  <c r="G50"/>
  <c r="F50"/>
  <c r="G49"/>
  <c r="F49"/>
  <c r="G48"/>
  <c r="F48"/>
  <c r="G46"/>
  <c r="G45" s="1"/>
  <c r="G44" s="1"/>
  <c r="G43" s="1"/>
  <c r="F46"/>
  <c r="F45" s="1"/>
  <c r="F44" s="1"/>
  <c r="F43" s="1"/>
  <c r="G41"/>
  <c r="G40" s="1"/>
  <c r="G39" s="1"/>
  <c r="F41"/>
  <c r="F40" s="1"/>
  <c r="F39" s="1"/>
  <c r="G37"/>
  <c r="F37"/>
  <c r="G36"/>
  <c r="F36"/>
  <c r="G35"/>
  <c r="F35"/>
  <c r="F34" s="1"/>
  <c r="G32"/>
  <c r="H32" s="1"/>
  <c r="F32"/>
  <c r="G31"/>
  <c r="F31"/>
  <c r="G30"/>
  <c r="H30" s="1"/>
  <c r="F30"/>
  <c r="G29"/>
  <c r="F29"/>
  <c r="G26"/>
  <c r="H26" s="1"/>
  <c r="F26"/>
  <c r="F25" s="1"/>
  <c r="F24" s="1"/>
  <c r="G25"/>
  <c r="G24" s="1"/>
  <c r="H24" s="1"/>
  <c r="G22"/>
  <c r="G21" s="1"/>
  <c r="G20" s="1"/>
  <c r="F22"/>
  <c r="F21" s="1"/>
  <c r="F20" s="1"/>
  <c r="F19" s="1"/>
  <c r="G17"/>
  <c r="G16" s="1"/>
  <c r="G15" s="1"/>
  <c r="G14" s="1"/>
  <c r="F17"/>
  <c r="F16" s="1"/>
  <c r="F15" s="1"/>
  <c r="G34" l="1"/>
  <c r="H78"/>
  <c r="H80"/>
  <c r="H163"/>
  <c r="H165"/>
  <c r="G19"/>
  <c r="G13" s="1"/>
  <c r="H35"/>
  <c r="H37"/>
  <c r="H39"/>
  <c r="H41"/>
  <c r="H48"/>
  <c r="H49"/>
  <c r="H50"/>
  <c r="H51"/>
  <c r="H53"/>
  <c r="H54"/>
  <c r="H55"/>
  <c r="H57"/>
  <c r="H58"/>
  <c r="H59"/>
  <c r="H65"/>
  <c r="H67"/>
  <c r="H68"/>
  <c r="H69"/>
  <c r="H70"/>
  <c r="H72"/>
  <c r="H73"/>
  <c r="H74"/>
  <c r="H75"/>
  <c r="H77"/>
  <c r="H79"/>
  <c r="H85"/>
  <c r="H87"/>
  <c r="H90"/>
  <c r="F103"/>
  <c r="H109"/>
  <c r="H112"/>
  <c r="H117"/>
  <c r="H125"/>
  <c r="H129"/>
  <c r="H132"/>
  <c r="H168"/>
  <c r="H29"/>
  <c r="H31"/>
  <c r="H97"/>
  <c r="H121"/>
  <c r="H34"/>
  <c r="H36"/>
  <c r="H40"/>
  <c r="H138"/>
  <c r="H150"/>
  <c r="H152"/>
  <c r="F14"/>
  <c r="F13" s="1"/>
  <c r="H15"/>
  <c r="F154"/>
  <c r="H154" s="1"/>
  <c r="H155"/>
  <c r="F134"/>
  <c r="H134" s="1"/>
  <c r="H135"/>
  <c r="H43"/>
  <c r="H14"/>
  <c r="H167"/>
  <c r="H151"/>
  <c r="H147"/>
  <c r="H145"/>
  <c r="H141"/>
  <c r="H139"/>
  <c r="H131"/>
  <c r="H127"/>
  <c r="H123"/>
  <c r="H119"/>
  <c r="H111"/>
  <c r="H107"/>
  <c r="H105"/>
  <c r="H101"/>
  <c r="H99"/>
  <c r="H95"/>
  <c r="H93"/>
  <c r="H89"/>
  <c r="H83"/>
  <c r="H63"/>
  <c r="H45"/>
  <c r="H25"/>
  <c r="H21"/>
  <c r="H17"/>
  <c r="G103"/>
  <c r="H103" s="1"/>
  <c r="G158"/>
  <c r="H166"/>
  <c r="H162"/>
  <c r="H156"/>
  <c r="H146"/>
  <c r="H140"/>
  <c r="H136"/>
  <c r="H130"/>
  <c r="H126"/>
  <c r="H122"/>
  <c r="H118"/>
  <c r="H110"/>
  <c r="H106"/>
  <c r="H104"/>
  <c r="H100"/>
  <c r="H98"/>
  <c r="H94"/>
  <c r="H88"/>
  <c r="H64"/>
  <c r="H62"/>
  <c r="H46"/>
  <c r="H44"/>
  <c r="H22"/>
  <c r="H20"/>
  <c r="H16"/>
  <c r="F161"/>
  <c r="H161" s="1"/>
  <c r="F158"/>
  <c r="F28"/>
  <c r="F116"/>
  <c r="G149"/>
  <c r="H19" l="1"/>
  <c r="H13"/>
  <c r="F12"/>
  <c r="F115"/>
  <c r="F149"/>
  <c r="F143" s="1"/>
  <c r="G115"/>
  <c r="H115" s="1"/>
  <c r="H116"/>
  <c r="H158"/>
  <c r="H149"/>
  <c r="H28"/>
  <c r="H12" l="1"/>
  <c r="F114"/>
  <c r="F170" s="1"/>
  <c r="G114"/>
  <c r="G170" s="1"/>
  <c r="H143"/>
  <c r="H114" l="1"/>
  <c r="H170"/>
</calcChain>
</file>

<file path=xl/sharedStrings.xml><?xml version="1.0" encoding="utf-8"?>
<sst xmlns="http://schemas.openxmlformats.org/spreadsheetml/2006/main" count="684" uniqueCount="302">
  <si>
    <t>5</t>
  </si>
  <si>
    <t>1</t>
  </si>
  <si>
    <t>2</t>
  </si>
  <si>
    <t>7</t>
  </si>
  <si>
    <t>8</t>
  </si>
  <si>
    <t>9</t>
  </si>
  <si>
    <t>3</t>
  </si>
  <si>
    <t>4</t>
  </si>
  <si>
    <t>1500000000</t>
  </si>
  <si>
    <t>Муниципальная программа "Социально-экономическое развитие сельсовета".</t>
  </si>
  <si>
    <t>1510000000</t>
  </si>
  <si>
    <t>Подпрограмма "Защита населения и территории сельсовета от чрезвычайных ситуаций и стихийных бедствий".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</si>
  <si>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</si>
  <si>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</si>
  <si>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</si>
  <si>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</si>
  <si>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НАЦИОНАЛЬНАЯ БЕЗОПАСНОСТЬ И ПРАВООХРАНИТЕЛЬНАЯ ДЕЯТЕЛЬНОСТЬ</t>
  </si>
  <si>
    <t>300</t>
  </si>
  <si>
    <t>Социальное обеспечение и иные выплаты населению</t>
  </si>
  <si>
    <t>23</t>
  </si>
  <si>
    <t>24</t>
  </si>
  <si>
    <t>25</t>
  </si>
  <si>
    <t>26</t>
  </si>
  <si>
    <t>1510088560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</si>
  <si>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</si>
  <si>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32</t>
  </si>
  <si>
    <t>33</t>
  </si>
  <si>
    <t>34</t>
  </si>
  <si>
    <t>НАЦИОНАЛЬНАЯ ЭКОНОМИКА</t>
  </si>
  <si>
    <t>35</t>
  </si>
  <si>
    <t>Водное хозяйство</t>
  </si>
  <si>
    <t>36</t>
  </si>
  <si>
    <t>1520000000</t>
  </si>
  <si>
    <t>Подпрограмма "Благоустройство и поддержка жилищно-коммунального хозяйства".</t>
  </si>
  <si>
    <t>47</t>
  </si>
  <si>
    <t>Дорожное хозяйство (дорожные фонды)</t>
  </si>
  <si>
    <t>ЖИЛИЩНО-КОММУНАЛЬНОЕ ХОЗЯЙСТВО</t>
  </si>
  <si>
    <t>Благоустройство</t>
  </si>
  <si>
    <t>1520088610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</si>
  <si>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</si>
  <si>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63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</si>
  <si>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</si>
  <si>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</si>
  <si>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64</t>
  </si>
  <si>
    <t>110</t>
  </si>
  <si>
    <t>Расходы на выплаты персоналу казенных учреждений</t>
  </si>
  <si>
    <t>65</t>
  </si>
  <si>
    <t>66</t>
  </si>
  <si>
    <t>67</t>
  </si>
  <si>
    <t>68</t>
  </si>
  <si>
    <t>69</t>
  </si>
  <si>
    <t>70</t>
  </si>
  <si>
    <t>71</t>
  </si>
  <si>
    <t>1520088620</t>
  </si>
  <si>
    <t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</si>
  <si>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72</t>
  </si>
  <si>
    <t>73</t>
  </si>
  <si>
    <t>74</t>
  </si>
  <si>
    <t>75</t>
  </si>
  <si>
    <t>76</t>
  </si>
  <si>
    <t>1520088630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</si>
  <si>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</si>
  <si>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800</t>
  </si>
  <si>
    <t>Иные бюджетные ассигнования</t>
  </si>
  <si>
    <t>82</t>
  </si>
  <si>
    <t>850</t>
  </si>
  <si>
    <t>Уплата налогов, сборов и иных платежей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</si>
  <si>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</si>
  <si>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</si>
  <si>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</si>
  <si>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</si>
  <si>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</si>
  <si>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</si>
  <si>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</si>
  <si>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</si>
  <si>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</si>
  <si>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</si>
  <si>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</si>
  <si>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</si>
  <si>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</si>
  <si>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1520088660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</si>
  <si>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</si>
  <si>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</si>
  <si>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</si>
  <si>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</si>
  <si>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</si>
  <si>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</si>
  <si>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</si>
  <si>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</si>
  <si>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</si>
  <si>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</si>
  <si>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120</t>
  </si>
  <si>
    <t>1530000000</t>
  </si>
  <si>
    <t>Подпрограмма "Поддержка и развитие социальной сферы".</t>
  </si>
  <si>
    <t>141</t>
  </si>
  <si>
    <t>1530082210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</si>
  <si>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</si>
  <si>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142</t>
  </si>
  <si>
    <t>310</t>
  </si>
  <si>
    <t>Публичные нормативные социальные выплаты гражданам</t>
  </si>
  <si>
    <t>СОЦИАЛЬНАЯ ПОЛИТИКА</t>
  </si>
  <si>
    <t>Пенсионное обеспечение</t>
  </si>
  <si>
    <t>1540000000</t>
  </si>
  <si>
    <t>Подпрограмма "Управление муниципальными финансами сельсовета"</t>
  </si>
  <si>
    <t>1540086210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</si>
  <si>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</si>
  <si>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500</t>
  </si>
  <si>
    <t>Межбюджетные трансферты</t>
  </si>
  <si>
    <t>540</t>
  </si>
  <si>
    <t>Иные межбюджетные трансферты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</si>
  <si>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</si>
  <si>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</si>
  <si>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1900000000</t>
  </si>
  <si>
    <t>Непрограммные расходы сельсовета</t>
  </si>
  <si>
    <t>1920000000</t>
  </si>
  <si>
    <t>Функционирование администрации сельсовета в рамках непрограммных расходов сельсовета</t>
  </si>
  <si>
    <t>1920000100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</si>
  <si>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</si>
  <si>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Расходы на выплаты персоналу государственных (муниципальных) органов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</si>
  <si>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</si>
  <si>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</si>
  <si>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1920000200</t>
  </si>
  <si>
    <t>Глава муниципального образования в рамках непрограммных расходов сельсовета</t>
  </si>
  <si>
    <t>Функционирование высшего должностного лица субъекта Российской  Федерации и муниципального образования</t>
  </si>
  <si>
    <t>1930000000</t>
  </si>
  <si>
    <t>Резервные фонды в рамках непрограммных расходов сельсовета</t>
  </si>
  <si>
    <t>1930000200</t>
  </si>
  <si>
    <t>870</t>
  </si>
  <si>
    <t>Резервные средства</t>
  </si>
  <si>
    <t>Резервные фонды</t>
  </si>
  <si>
    <t>1940000000</t>
  </si>
  <si>
    <t>Прочие мероприятия в рамках непрограммных расходов сельсовета</t>
  </si>
  <si>
    <t>1940000300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</si>
  <si>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</si>
  <si>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Другие общегосударственные вопросы</t>
  </si>
  <si>
    <t>1940051180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</si>
  <si>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</si>
  <si>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НАЦИОНАЛЬНАЯ ОБОРОНА</t>
  </si>
  <si>
    <t>Мобилизационная и вневойсковая подготовка</t>
  </si>
  <si>
    <t>1940075140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</si>
  <si>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</si>
  <si>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</si>
  <si>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</si>
  <si>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</si>
  <si>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</si>
  <si>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</si>
  <si>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(рублей)</t>
  </si>
  <si>
    <t>0300</t>
  </si>
  <si>
    <t>0400</t>
  </si>
  <si>
    <t>0406</t>
  </si>
  <si>
    <t>0409</t>
  </si>
  <si>
    <t>0500</t>
  </si>
  <si>
    <t>0503</t>
  </si>
  <si>
    <t>1000</t>
  </si>
  <si>
    <t>1001</t>
  </si>
  <si>
    <t>1400</t>
  </si>
  <si>
    <t>1403</t>
  </si>
  <si>
    <t>0100</t>
  </si>
  <si>
    <t>0104</t>
  </si>
  <si>
    <t>0102</t>
  </si>
  <si>
    <t>0111</t>
  </si>
  <si>
    <t>0113</t>
  </si>
  <si>
    <t>0200</t>
  </si>
  <si>
    <t>0203</t>
  </si>
  <si>
    <t>Раздел подраздел</t>
  </si>
  <si>
    <t>Обеспечение пожарной безопасности</t>
  </si>
  <si>
    <t>0310</t>
  </si>
  <si>
    <t>Иные выплаты населению</t>
  </si>
  <si>
    <t>360</t>
  </si>
  <si>
    <t>15100S4120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</si>
  <si>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</si>
  <si>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Расходы на содержание автомобильных дорог общего пользования местного значения сельских поселений в рамках подпрограммы "Благоустройство и поддержка жилищно-коммунального хозяйства" муниципальной программы "Социально-экономическое развитие сельсовета"</t>
  </si>
  <si>
    <t>15200S5080</t>
  </si>
  <si>
    <t>15200S5090</t>
  </si>
  <si>
    <t>6</t>
  </si>
  <si>
    <t>10</t>
  </si>
  <si>
    <t>11</t>
  </si>
  <si>
    <t>12</t>
  </si>
  <si>
    <t>13</t>
  </si>
  <si>
    <t>14</t>
  </si>
  <si>
    <t>15</t>
  </si>
  <si>
    <t>16</t>
  </si>
  <si>
    <t>17</t>
  </si>
  <si>
    <t>27</t>
  </si>
  <si>
    <t>28</t>
  </si>
  <si>
    <t>29</t>
  </si>
  <si>
    <t>30</t>
  </si>
  <si>
    <t>31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</si>
  <si>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</si>
  <si>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</si>
  <si>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</si>
  <si>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</si>
  <si>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</si>
  <si>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</si>
  <si>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</si>
  <si>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</si>
  <si>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</si>
  <si>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</si>
  <si>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</si>
  <si>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</si>
  <si>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</si>
  <si>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</si>
  <si>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</si>
  <si>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</si>
  <si>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</si>
  <si>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</si>
  <si>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</si>
  <si>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</si>
  <si>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</si>
  <si>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</si>
  <si>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</si>
  <si>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</si>
  <si>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</si>
  <si>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106</t>
  </si>
  <si>
    <t>107</t>
  </si>
  <si>
    <t>108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</si>
  <si>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</si>
  <si>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</si>
  <si>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</si>
  <si>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</si>
  <si>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</si>
  <si>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</si>
  <si>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</si>
  <si>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</si>
  <si>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</si>
  <si>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</si>
  <si>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</si>
  <si>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</si>
  <si>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</si>
  <si>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</si>
  <si>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</si>
  <si>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</si>
  <si>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</si>
  <si>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</si>
  <si>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</si>
  <si>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</si>
  <si>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</si>
  <si>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</si>
  <si>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</si>
  <si>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</si>
  <si>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</si>
  <si>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</si>
  <si>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</si>
  <si>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Исполнено</t>
  </si>
  <si>
    <t>Процент исполнения</t>
  </si>
  <si>
    <t>77</t>
  </si>
  <si>
    <t>78</t>
  </si>
  <si>
    <t>79</t>
  </si>
  <si>
    <t>80</t>
  </si>
  <si>
    <t>81</t>
  </si>
  <si>
    <t>Расходы на реализацию мероприятий по поддержке местных инициатив за счет поступлений от юридических лиц. Благоустройство и поддержка жилищно-коммунального хозяйства, муниципальной программы "Социально-экономическое развитие Знаменского сельсовета"</t>
  </si>
  <si>
    <t>15202S6410</t>
  </si>
  <si>
    <t>Расходы на реализацию мероприятий по поддержке местных инициатив за счёт средств граждан. Благоустройство и поддержка жилищно-коммунального хозяйства,муниципальной программы "Социально-экономическое развитие сельсовета "</t>
  </si>
  <si>
    <t>15203S6410</t>
  </si>
  <si>
    <t>Приложение 3</t>
  </si>
  <si>
    <t>Сумма на 2022 год</t>
  </si>
  <si>
    <t>Расходы за счет иных МБТ за содействие развитию налогового потенциала. Благоустройство и поддержка жилищно-коммунального хозяйства,муниципальной программы "Социально-экономическое развитие сельсовета"</t>
  </si>
  <si>
    <t>1520077450</t>
  </si>
  <si>
    <t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</si>
  <si>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1520088650</t>
  </si>
  <si>
    <t>Устройство остановочных и посадочных площадок и автопавильонов на автобусных остановках.Благоустройство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</si>
  <si>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1520088710</t>
  </si>
  <si>
    <t>15200S080</t>
  </si>
  <si>
    <t>Расходы наа реализацию мероприятий по поддержке местных инициатив. Благоустройство и поддержка жилищно-коммунального хозяйства, муниципальной программы "Социально-экономическое развитие  сельсовета"</t>
  </si>
  <si>
    <t>15200S6410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</si>
  <si>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</si>
  <si>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1540088910</t>
  </si>
  <si>
    <t>Другие вопросы в области национальной экономики</t>
  </si>
  <si>
    <t>0412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</si>
  <si>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</si>
  <si>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1920000101</t>
  </si>
  <si>
    <t>Расходы на выплату премий муниципальным служащим в рамках непрограммных расходов сельсовета</t>
  </si>
  <si>
    <t>1920000888</t>
  </si>
  <si>
    <t>Предоставление межбюджетных трансфертов бюджету муниципального района из бюджета сельсовета на осуществление части полномочий 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в рамках непрограммных расходов сельсовета</t>
  </si>
  <si>
    <t>19400S5710</t>
  </si>
  <si>
    <t>0502</t>
  </si>
  <si>
    <t>18</t>
  </si>
  <si>
    <t>19</t>
  </si>
  <si>
    <t>20</t>
  </si>
  <si>
    <t>21</t>
  </si>
  <si>
    <t>22</t>
  </si>
  <si>
    <t>109</t>
  </si>
  <si>
    <t>111</t>
  </si>
  <si>
    <t>112</t>
  </si>
  <si>
    <t>113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</si>
  <si>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</si>
  <si>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</si>
  <si>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</si>
  <si>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</si>
  <si>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</si>
  <si>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</si>
  <si>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</si>
  <si>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</si>
  <si>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</si>
  <si>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</si>
  <si>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</si>
  <si>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</si>
  <si>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</si>
  <si>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</si>
  <si>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</si>
  <si>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</si>
  <si>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Распределение бюджетных ассигнований по целевым статьям (муниципальным программам Знаменского сельсовета и непрограммным направлениям деятельности), группам и подгруппам видов расходов, разделам классификации расходов бюджета сельсовета по состоянию на 01.10.2022 года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</si>
</sst>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9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8"/>
      <name val="Arial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0" fillId="0" borderId="3" xfId="0" applyNumberFormat="1" applyFont="1" applyBorder="1" applyAlignment="1" applyProtection="1"/>
    <xf numFmtId="0" fontId="2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4" fontId="1" fillId="0" borderId="2" xfId="0" applyNumberFormat="1" applyFont="1" applyBorder="1" applyAlignment="1" applyProtection="1">
      <alignment horizontal="right" wrapText="1"/>
    </xf>
    <xf numFmtId="0" fontId="2" fillId="0" borderId="1" xfId="0" applyFont="1" applyBorder="1" applyAlignment="1" applyProtection="1"/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4" fontId="2" fillId="0" borderId="2" xfId="0" applyNumberFormat="1" applyFont="1" applyBorder="1" applyAlignment="1" applyProtection="1">
      <alignment horizontal="right" vertical="top" wrapText="1"/>
    </xf>
    <xf numFmtId="164" fontId="2" fillId="0" borderId="2" xfId="0" applyNumberFormat="1" applyFont="1" applyBorder="1" applyAlignment="1" applyProtection="1">
      <alignment horizontal="left" vertical="top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right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" fontId="1" fillId="0" borderId="2" xfId="0" applyNumberFormat="1" applyFont="1" applyBorder="1" applyAlignment="1" applyProtection="1">
      <alignment horizontal="right" vertical="top" wrapText="1"/>
    </xf>
    <xf numFmtId="49" fontId="7" fillId="0" borderId="2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left" vertical="top" wrapText="1"/>
    </xf>
    <xf numFmtId="49" fontId="1" fillId="2" borderId="2" xfId="0" applyNumberFormat="1" applyFont="1" applyFill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4" fontId="2" fillId="0" borderId="5" xfId="0" applyNumberFormat="1" applyFont="1" applyBorder="1" applyAlignment="1" applyProtection="1">
      <alignment horizontal="right" vertical="top" wrapText="1"/>
    </xf>
    <xf numFmtId="4" fontId="2" fillId="0" borderId="6" xfId="0" applyNumberFormat="1" applyFont="1" applyBorder="1" applyAlignment="1" applyProtection="1">
      <alignment horizontal="right" vertical="top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64" fontId="2" fillId="3" borderId="2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Border="1" applyAlignment="1" applyProtection="1">
      <alignment horizontal="left" vertical="top" wrapText="1"/>
    </xf>
    <xf numFmtId="49" fontId="1" fillId="0" borderId="6" xfId="0" applyNumberFormat="1" applyFont="1" applyBorder="1" applyAlignment="1" applyProtection="1">
      <alignment horizontal="center" vertical="top" wrapText="1"/>
    </xf>
    <xf numFmtId="0" fontId="8" fillId="0" borderId="2" xfId="0" applyFont="1" applyBorder="1" applyAlignment="1">
      <alignment horizontal="left" vertical="center" wrapText="1"/>
    </xf>
    <xf numFmtId="0" fontId="2" fillId="0" borderId="2" xfId="0" applyFont="1" applyBorder="1"/>
    <xf numFmtId="0" fontId="2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49" fontId="3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0"/>
  <sheetViews>
    <sheetView tabSelected="1" topLeftCell="A154" workbookViewId="0">
      <selection activeCell="F143" sqref="F143:G143"/>
    </sheetView>
  </sheetViews>
  <sheetFormatPr defaultRowHeight="12.75" customHeight="1"/>
  <cols>
    <col min="1" max="1" width="6" style="2" customWidth="1"/>
    <col min="2" max="2" width="41.85546875" style="2" customWidth="1"/>
    <col min="3" max="3" width="13.5703125" style="2" customWidth="1"/>
    <col min="4" max="4" width="9.140625" style="2" customWidth="1"/>
    <col min="5" max="5" width="10.7109375" style="2" customWidth="1"/>
    <col min="6" max="8" width="15.7109375" style="2" customWidth="1"/>
    <col min="9" max="9" width="8.85546875" customWidth="1"/>
  </cols>
  <sheetData>
    <row r="1" spans="1:9" s="18" customFormat="1">
      <c r="A1" s="3"/>
      <c r="B1" s="16"/>
      <c r="C1" s="4"/>
      <c r="D1" s="4"/>
      <c r="E1" s="4"/>
      <c r="F1" s="4"/>
      <c r="G1" s="39"/>
      <c r="H1" s="39"/>
    </row>
    <row r="2" spans="1:9" s="18" customFormat="1">
      <c r="A2" s="3"/>
      <c r="B2" s="17"/>
      <c r="C2" s="3"/>
      <c r="D2" s="3"/>
      <c r="E2" s="3"/>
      <c r="F2" s="3"/>
      <c r="G2" s="39"/>
      <c r="H2" s="39"/>
    </row>
    <row r="3" spans="1:9" s="18" customFormat="1" ht="12.75" customHeight="1">
      <c r="A3" s="17"/>
      <c r="B3" s="17"/>
      <c r="C3" s="17"/>
      <c r="D3" s="17"/>
      <c r="E3" s="17"/>
      <c r="F3" s="17"/>
      <c r="G3" s="39" t="s">
        <v>254</v>
      </c>
      <c r="H3" s="39"/>
    </row>
    <row r="4" spans="1:9" s="18" customFormat="1" ht="12.75" customHeight="1">
      <c r="A4" s="17"/>
      <c r="B4" s="17"/>
      <c r="C4" s="17"/>
      <c r="D4" s="17"/>
      <c r="E4" s="17"/>
      <c r="F4" s="17"/>
      <c r="G4" s="17"/>
      <c r="H4" s="17"/>
    </row>
    <row r="5" spans="1:9" s="18" customFormat="1" ht="18.399999999999999" customHeight="1">
      <c r="A5" s="40" t="s">
        <v>301</v>
      </c>
      <c r="B5" s="40"/>
      <c r="C5" s="40"/>
      <c r="D5" s="40"/>
      <c r="E5" s="40"/>
      <c r="F5" s="40"/>
      <c r="G5" s="40"/>
      <c r="H5" s="40"/>
    </row>
    <row r="6" spans="1:9" s="18" customFormat="1">
      <c r="A6" s="41"/>
      <c r="B6" s="41"/>
      <c r="C6" s="41"/>
      <c r="D6" s="41"/>
      <c r="E6" s="41"/>
      <c r="F6" s="41"/>
      <c r="G6" s="41"/>
      <c r="H6" s="41"/>
    </row>
    <row r="7" spans="1:9" s="18" customFormat="1">
      <c r="A7" s="41"/>
      <c r="B7" s="41"/>
      <c r="C7" s="41"/>
      <c r="D7" s="41"/>
      <c r="E7" s="41"/>
      <c r="F7" s="41"/>
      <c r="G7" s="41"/>
      <c r="H7" s="41"/>
    </row>
    <row r="8" spans="1:9" s="18" customFormat="1" ht="21.75" customHeight="1">
      <c r="A8" s="8"/>
      <c r="B8" s="8"/>
      <c r="C8" s="4"/>
      <c r="D8" s="17"/>
      <c r="E8" s="17"/>
      <c r="F8" s="17"/>
      <c r="G8" s="17"/>
      <c r="H8" s="19" t="s">
        <v>146</v>
      </c>
    </row>
    <row r="9" spans="1:9" s="15" customFormat="1" ht="12.75" customHeight="1">
      <c r="A9" s="42" t="s">
        <v>142</v>
      </c>
      <c r="B9" s="42" t="s">
        <v>143</v>
      </c>
      <c r="C9" s="42" t="s">
        <v>144</v>
      </c>
      <c r="D9" s="42" t="s">
        <v>145</v>
      </c>
      <c r="E9" s="42" t="s">
        <v>164</v>
      </c>
      <c r="F9" s="42" t="s">
        <v>255</v>
      </c>
      <c r="G9" s="42" t="s">
        <v>243</v>
      </c>
      <c r="H9" s="42" t="s">
        <v>244</v>
      </c>
      <c r="I9" s="14"/>
    </row>
    <row r="10" spans="1:9" s="15" customFormat="1" ht="21.4" customHeight="1">
      <c r="A10" s="42"/>
      <c r="B10" s="42"/>
      <c r="C10" s="42"/>
      <c r="D10" s="42"/>
      <c r="E10" s="42"/>
      <c r="F10" s="42"/>
      <c r="G10" s="42"/>
      <c r="H10" s="42"/>
      <c r="I10" s="14"/>
    </row>
    <row r="11" spans="1:9">
      <c r="A11" s="9" t="s">
        <v>1</v>
      </c>
      <c r="B11" s="9" t="s">
        <v>2</v>
      </c>
      <c r="C11" s="9" t="s">
        <v>6</v>
      </c>
      <c r="D11" s="9" t="s">
        <v>7</v>
      </c>
      <c r="E11" s="9" t="s">
        <v>0</v>
      </c>
      <c r="F11" s="9" t="s">
        <v>3</v>
      </c>
      <c r="G11" s="9" t="s">
        <v>4</v>
      </c>
      <c r="H11" s="9" t="s">
        <v>5</v>
      </c>
      <c r="I11" s="1"/>
    </row>
    <row r="12" spans="1:9" ht="25.5">
      <c r="A12" s="10" t="s">
        <v>1</v>
      </c>
      <c r="B12" s="20" t="s">
        <v>9</v>
      </c>
      <c r="C12" s="21" t="s">
        <v>8</v>
      </c>
      <c r="D12" s="21"/>
      <c r="E12" s="21"/>
      <c r="F12" s="22">
        <f>+F28+F97+F103+F13</f>
        <v>10588896.08</v>
      </c>
      <c r="G12" s="22">
        <f>+G28+G97+G103+G13</f>
        <v>4016165.81</v>
      </c>
      <c r="H12" s="22">
        <f>(G12/F12)*100</f>
        <v>37.928087872971176</v>
      </c>
    </row>
    <row r="13" spans="1:9" ht="38.25">
      <c r="A13" s="10" t="s">
        <v>2</v>
      </c>
      <c r="B13" s="20" t="s">
        <v>11</v>
      </c>
      <c r="C13" s="21" t="s">
        <v>10</v>
      </c>
      <c r="D13" s="21"/>
      <c r="E13" s="21"/>
      <c r="F13" s="22">
        <f>F19+F14</f>
        <v>363268</v>
      </c>
      <c r="G13" s="22">
        <f>G19+G14</f>
        <v>342968</v>
      </c>
      <c r="H13" s="22">
        <f t="shared" ref="H13:H76" si="0">(G13/F13)*100</f>
        <v>94.411839193102608</v>
      </c>
    </row>
    <row r="14" spans="1:9" ht="102">
      <c r="A14" s="10" t="s">
        <v>6</v>
      </c>
      <c r="B14" s="13" t="s">
        <v>24</v>
      </c>
      <c r="C14" s="10" t="s">
        <v>23</v>
      </c>
      <c r="D14" s="10"/>
      <c r="E14" s="10"/>
      <c r="F14" s="12">
        <f>F15</f>
        <v>73900</v>
      </c>
      <c r="G14" s="12">
        <f t="shared" ref="G14:G17" si="1">G15</f>
        <v>69600</v>
      </c>
      <c r="H14" s="22">
        <f t="shared" si="0"/>
        <v>94.181326116373469</v>
      </c>
    </row>
    <row r="15" spans="1:9" ht="25.5">
      <c r="A15" s="10" t="s">
        <v>7</v>
      </c>
      <c r="B15" s="11" t="s">
        <v>13</v>
      </c>
      <c r="C15" s="10" t="s">
        <v>23</v>
      </c>
      <c r="D15" s="10" t="s">
        <v>12</v>
      </c>
      <c r="E15" s="10"/>
      <c r="F15" s="12">
        <f>F16</f>
        <v>73900</v>
      </c>
      <c r="G15" s="12">
        <f t="shared" si="1"/>
        <v>69600</v>
      </c>
      <c r="H15" s="22">
        <f t="shared" si="0"/>
        <v>94.181326116373469</v>
      </c>
    </row>
    <row r="16" spans="1:9" ht="38.25">
      <c r="A16" s="10" t="s">
        <v>0</v>
      </c>
      <c r="B16" s="11" t="s">
        <v>15</v>
      </c>
      <c r="C16" s="10" t="s">
        <v>23</v>
      </c>
      <c r="D16" s="10" t="s">
        <v>14</v>
      </c>
      <c r="E16" s="10"/>
      <c r="F16" s="12">
        <f>F17</f>
        <v>73900</v>
      </c>
      <c r="G16" s="12">
        <f t="shared" si="1"/>
        <v>69600</v>
      </c>
      <c r="H16" s="22">
        <f t="shared" si="0"/>
        <v>94.181326116373469</v>
      </c>
    </row>
    <row r="17" spans="1:8">
      <c r="A17" s="10" t="s">
        <v>174</v>
      </c>
      <c r="B17" s="11" t="s">
        <v>28</v>
      </c>
      <c r="C17" s="10" t="s">
        <v>23</v>
      </c>
      <c r="D17" s="10" t="s">
        <v>14</v>
      </c>
      <c r="E17" s="10" t="s">
        <v>148</v>
      </c>
      <c r="F17" s="12">
        <f>F18</f>
        <v>73900</v>
      </c>
      <c r="G17" s="12">
        <f t="shared" si="1"/>
        <v>69600</v>
      </c>
      <c r="H17" s="22">
        <f t="shared" si="0"/>
        <v>94.181326116373469</v>
      </c>
    </row>
    <row r="18" spans="1:8" ht="38.25" customHeight="1">
      <c r="A18" s="10" t="s">
        <v>3</v>
      </c>
      <c r="B18" s="11" t="s">
        <v>30</v>
      </c>
      <c r="C18" s="21" t="s">
        <v>23</v>
      </c>
      <c r="D18" s="10" t="s">
        <v>14</v>
      </c>
      <c r="E18" s="21" t="s">
        <v>149</v>
      </c>
      <c r="F18" s="12">
        <v>73900</v>
      </c>
      <c r="G18" s="12">
        <v>69600</v>
      </c>
      <c r="H18" s="22">
        <f t="shared" si="0"/>
        <v>94.181326116373469</v>
      </c>
    </row>
    <row r="19" spans="1:8" ht="76.5">
      <c r="A19" s="10" t="s">
        <v>4</v>
      </c>
      <c r="B19" s="11" t="s">
        <v>170</v>
      </c>
      <c r="C19" s="10" t="s">
        <v>169</v>
      </c>
      <c r="D19" s="23"/>
      <c r="E19" s="26"/>
      <c r="F19" s="12">
        <f>F20+F24</f>
        <v>289368</v>
      </c>
      <c r="G19" s="12">
        <f t="shared" ref="G19" si="2">G20+G24</f>
        <v>273368</v>
      </c>
      <c r="H19" s="22">
        <f t="shared" si="0"/>
        <v>94.470708578695636</v>
      </c>
    </row>
    <row r="20" spans="1:8" ht="25.5">
      <c r="A20" s="10" t="s">
        <v>5</v>
      </c>
      <c r="B20" s="11" t="s">
        <v>13</v>
      </c>
      <c r="C20" s="10" t="s">
        <v>169</v>
      </c>
      <c r="D20" s="10" t="s">
        <v>12</v>
      </c>
      <c r="E20" s="27"/>
      <c r="F20" s="12">
        <f>F21</f>
        <v>211000</v>
      </c>
      <c r="G20" s="12">
        <f t="shared" ref="G20:G22" si="3">G21</f>
        <v>195000</v>
      </c>
      <c r="H20" s="22">
        <f t="shared" si="0"/>
        <v>92.417061611374407</v>
      </c>
    </row>
    <row r="21" spans="1:8" ht="38.25">
      <c r="A21" s="10" t="s">
        <v>175</v>
      </c>
      <c r="B21" s="11" t="s">
        <v>15</v>
      </c>
      <c r="C21" s="10" t="s">
        <v>169</v>
      </c>
      <c r="D21" s="10" t="s">
        <v>14</v>
      </c>
      <c r="E21" s="27"/>
      <c r="F21" s="12">
        <f>F22</f>
        <v>211000</v>
      </c>
      <c r="G21" s="12">
        <f t="shared" si="3"/>
        <v>195000</v>
      </c>
      <c r="H21" s="22">
        <f t="shared" si="0"/>
        <v>92.417061611374407</v>
      </c>
    </row>
    <row r="22" spans="1:8" ht="25.5">
      <c r="A22" s="10" t="s">
        <v>176</v>
      </c>
      <c r="B22" s="11" t="s">
        <v>16</v>
      </c>
      <c r="C22" s="10" t="s">
        <v>169</v>
      </c>
      <c r="D22" s="10" t="s">
        <v>14</v>
      </c>
      <c r="E22" s="27" t="s">
        <v>147</v>
      </c>
      <c r="F22" s="12">
        <f>F23</f>
        <v>211000</v>
      </c>
      <c r="G22" s="12">
        <f t="shared" si="3"/>
        <v>195000</v>
      </c>
      <c r="H22" s="22">
        <f t="shared" si="0"/>
        <v>92.417061611374407</v>
      </c>
    </row>
    <row r="23" spans="1:8">
      <c r="A23" s="10" t="s">
        <v>177</v>
      </c>
      <c r="B23" s="24" t="s">
        <v>165</v>
      </c>
      <c r="C23" s="30" t="s">
        <v>169</v>
      </c>
      <c r="D23" s="30" t="s">
        <v>14</v>
      </c>
      <c r="E23" s="30" t="s">
        <v>166</v>
      </c>
      <c r="F23" s="31">
        <v>211000</v>
      </c>
      <c r="G23" s="12">
        <v>195000</v>
      </c>
      <c r="H23" s="22">
        <f t="shared" si="0"/>
        <v>92.417061611374407</v>
      </c>
    </row>
    <row r="24" spans="1:8" ht="25.5">
      <c r="A24" s="10" t="s">
        <v>178</v>
      </c>
      <c r="B24" s="11" t="s">
        <v>18</v>
      </c>
      <c r="C24" s="10" t="s">
        <v>169</v>
      </c>
      <c r="D24" s="10" t="s">
        <v>17</v>
      </c>
      <c r="E24" s="10"/>
      <c r="F24" s="31">
        <f>F25</f>
        <v>78368</v>
      </c>
      <c r="G24" s="31">
        <f t="shared" ref="G24:G26" si="4">G25</f>
        <v>78368</v>
      </c>
      <c r="H24" s="22">
        <f t="shared" si="0"/>
        <v>100</v>
      </c>
    </row>
    <row r="25" spans="1:8">
      <c r="A25" s="10" t="s">
        <v>179</v>
      </c>
      <c r="B25" s="11" t="s">
        <v>167</v>
      </c>
      <c r="C25" s="10" t="s">
        <v>169</v>
      </c>
      <c r="D25" s="10" t="s">
        <v>168</v>
      </c>
      <c r="E25" s="10"/>
      <c r="F25" s="31">
        <f>F26</f>
        <v>78368</v>
      </c>
      <c r="G25" s="31">
        <f t="shared" si="4"/>
        <v>78368</v>
      </c>
      <c r="H25" s="22">
        <f t="shared" si="0"/>
        <v>100</v>
      </c>
    </row>
    <row r="26" spans="1:8" ht="25.5">
      <c r="A26" s="10" t="s">
        <v>180</v>
      </c>
      <c r="B26" s="11" t="s">
        <v>16</v>
      </c>
      <c r="C26" s="10" t="s">
        <v>169</v>
      </c>
      <c r="D26" s="10" t="s">
        <v>168</v>
      </c>
      <c r="E26" s="27" t="s">
        <v>147</v>
      </c>
      <c r="F26" s="12">
        <f>F27</f>
        <v>78368</v>
      </c>
      <c r="G26" s="12">
        <f t="shared" si="4"/>
        <v>78368</v>
      </c>
      <c r="H26" s="22">
        <f t="shared" si="0"/>
        <v>100</v>
      </c>
    </row>
    <row r="27" spans="1:8">
      <c r="A27" s="10" t="s">
        <v>181</v>
      </c>
      <c r="B27" s="11" t="s">
        <v>165</v>
      </c>
      <c r="C27" s="25" t="s">
        <v>169</v>
      </c>
      <c r="D27" s="25" t="s">
        <v>168</v>
      </c>
      <c r="E27" s="25" t="s">
        <v>166</v>
      </c>
      <c r="F27" s="32">
        <v>78368</v>
      </c>
      <c r="G27" s="12">
        <v>78368</v>
      </c>
      <c r="H27" s="22">
        <f t="shared" si="0"/>
        <v>100</v>
      </c>
    </row>
    <row r="28" spans="1:8" ht="25.5">
      <c r="A28" s="10" t="s">
        <v>182</v>
      </c>
      <c r="B28" s="20" t="s">
        <v>33</v>
      </c>
      <c r="C28" s="21" t="s">
        <v>32</v>
      </c>
      <c r="D28" s="21"/>
      <c r="E28" s="21"/>
      <c r="F28" s="22">
        <f>F34+F48+F62+F82+F43+F87+F92+F77+F57+F67+F29+F72</f>
        <v>9161279.0800000001</v>
      </c>
      <c r="G28" s="22">
        <f>G34+G48+G62+G82+G43+G87+G92+G77+G57+G67+G29+G72</f>
        <v>2880073.81</v>
      </c>
      <c r="H28" s="22">
        <f t="shared" si="0"/>
        <v>31.437463970369517</v>
      </c>
    </row>
    <row r="29" spans="1:8" ht="70.5" customHeight="1">
      <c r="A29" s="10" t="s">
        <v>276</v>
      </c>
      <c r="B29" s="11" t="s">
        <v>256</v>
      </c>
      <c r="C29" s="21" t="s">
        <v>257</v>
      </c>
      <c r="D29" s="21"/>
      <c r="E29" s="21"/>
      <c r="F29" s="12">
        <f>F30</f>
        <v>11800</v>
      </c>
      <c r="G29" s="12">
        <f t="shared" ref="G29:G31" si="5">G30</f>
        <v>0</v>
      </c>
      <c r="H29" s="22">
        <f t="shared" si="0"/>
        <v>0</v>
      </c>
    </row>
    <row r="30" spans="1:8" ht="33.75" customHeight="1">
      <c r="A30" s="10" t="s">
        <v>277</v>
      </c>
      <c r="B30" s="11" t="s">
        <v>13</v>
      </c>
      <c r="C30" s="10" t="s">
        <v>257</v>
      </c>
      <c r="D30" s="10" t="s">
        <v>12</v>
      </c>
      <c r="E30" s="10"/>
      <c r="F30" s="12">
        <f>F31</f>
        <v>11800</v>
      </c>
      <c r="G30" s="12">
        <f t="shared" si="5"/>
        <v>0</v>
      </c>
      <c r="H30" s="22">
        <f t="shared" si="0"/>
        <v>0</v>
      </c>
    </row>
    <row r="31" spans="1:8" ht="38.25">
      <c r="A31" s="10" t="s">
        <v>278</v>
      </c>
      <c r="B31" s="11" t="s">
        <v>15</v>
      </c>
      <c r="C31" s="10" t="s">
        <v>257</v>
      </c>
      <c r="D31" s="10" t="s">
        <v>14</v>
      </c>
      <c r="E31" s="10"/>
      <c r="F31" s="12">
        <f>F32</f>
        <v>11800</v>
      </c>
      <c r="G31" s="12">
        <f t="shared" si="5"/>
        <v>0</v>
      </c>
      <c r="H31" s="22">
        <f t="shared" si="0"/>
        <v>0</v>
      </c>
    </row>
    <row r="32" spans="1:8">
      <c r="A32" s="10" t="s">
        <v>279</v>
      </c>
      <c r="B32" s="11" t="s">
        <v>36</v>
      </c>
      <c r="C32" s="10" t="s">
        <v>257</v>
      </c>
      <c r="D32" s="10" t="s">
        <v>14</v>
      </c>
      <c r="E32" s="10" t="s">
        <v>151</v>
      </c>
      <c r="F32" s="12">
        <f>F33</f>
        <v>11800</v>
      </c>
      <c r="G32" s="12">
        <f>G33</f>
        <v>0</v>
      </c>
      <c r="H32" s="22">
        <f t="shared" si="0"/>
        <v>0</v>
      </c>
    </row>
    <row r="33" spans="1:8">
      <c r="A33" s="10" t="s">
        <v>280</v>
      </c>
      <c r="B33" s="11" t="s">
        <v>37</v>
      </c>
      <c r="C33" s="21" t="s">
        <v>53</v>
      </c>
      <c r="D33" s="21" t="s">
        <v>14</v>
      </c>
      <c r="E33" s="21" t="s">
        <v>152</v>
      </c>
      <c r="F33" s="12">
        <v>11800</v>
      </c>
      <c r="G33" s="12">
        <v>0</v>
      </c>
      <c r="H33" s="22">
        <f>(G33/F33)*100</f>
        <v>0</v>
      </c>
    </row>
    <row r="34" spans="1:8" ht="63.75">
      <c r="A34" s="10" t="s">
        <v>19</v>
      </c>
      <c r="B34" s="11" t="s">
        <v>39</v>
      </c>
      <c r="C34" s="10" t="s">
        <v>38</v>
      </c>
      <c r="D34" s="10"/>
      <c r="E34" s="10"/>
      <c r="F34" s="12">
        <f>F35+F39</f>
        <v>2639608</v>
      </c>
      <c r="G34" s="12">
        <f>G35+G39</f>
        <v>2056102.81</v>
      </c>
      <c r="H34" s="22">
        <f t="shared" si="0"/>
        <v>77.89424831262825</v>
      </c>
    </row>
    <row r="35" spans="1:8" ht="63.75">
      <c r="A35" s="10" t="s">
        <v>20</v>
      </c>
      <c r="B35" s="11" t="s">
        <v>42</v>
      </c>
      <c r="C35" s="10" t="s">
        <v>38</v>
      </c>
      <c r="D35" s="10" t="s">
        <v>41</v>
      </c>
      <c r="E35" s="10"/>
      <c r="F35" s="12">
        <f t="shared" ref="F35:G37" si="6">F36</f>
        <v>1648145</v>
      </c>
      <c r="G35" s="12">
        <f t="shared" si="6"/>
        <v>1332458.73</v>
      </c>
      <c r="H35" s="22">
        <f t="shared" si="0"/>
        <v>80.845965009146653</v>
      </c>
    </row>
    <row r="36" spans="1:8" ht="25.5">
      <c r="A36" s="10" t="s">
        <v>21</v>
      </c>
      <c r="B36" s="11" t="s">
        <v>45</v>
      </c>
      <c r="C36" s="10" t="s">
        <v>38</v>
      </c>
      <c r="D36" s="10" t="s">
        <v>44</v>
      </c>
      <c r="E36" s="10"/>
      <c r="F36" s="12">
        <f t="shared" si="6"/>
        <v>1648145</v>
      </c>
      <c r="G36" s="12">
        <f t="shared" si="6"/>
        <v>1332458.73</v>
      </c>
      <c r="H36" s="22">
        <f t="shared" si="0"/>
        <v>80.845965009146653</v>
      </c>
    </row>
    <row r="37" spans="1:8">
      <c r="A37" s="10" t="s">
        <v>22</v>
      </c>
      <c r="B37" s="11" t="s">
        <v>36</v>
      </c>
      <c r="C37" s="10" t="s">
        <v>38</v>
      </c>
      <c r="D37" s="10" t="s">
        <v>44</v>
      </c>
      <c r="E37" s="10" t="s">
        <v>151</v>
      </c>
      <c r="F37" s="12">
        <f t="shared" si="6"/>
        <v>1648145</v>
      </c>
      <c r="G37" s="12">
        <f t="shared" si="6"/>
        <v>1332458.73</v>
      </c>
      <c r="H37" s="22">
        <f t="shared" si="0"/>
        <v>80.845965009146653</v>
      </c>
    </row>
    <row r="38" spans="1:8">
      <c r="A38" s="10" t="s">
        <v>183</v>
      </c>
      <c r="B38" s="11" t="s">
        <v>37</v>
      </c>
      <c r="C38" s="21" t="s">
        <v>38</v>
      </c>
      <c r="D38" s="21" t="s">
        <v>44</v>
      </c>
      <c r="E38" s="21" t="s">
        <v>152</v>
      </c>
      <c r="F38" s="12">
        <v>1648145</v>
      </c>
      <c r="G38" s="12">
        <v>1332458.73</v>
      </c>
      <c r="H38" s="22">
        <f t="shared" si="0"/>
        <v>80.845965009146653</v>
      </c>
    </row>
    <row r="39" spans="1:8" ht="25.5">
      <c r="A39" s="10" t="s">
        <v>184</v>
      </c>
      <c r="B39" s="11" t="s">
        <v>13</v>
      </c>
      <c r="C39" s="10" t="s">
        <v>38</v>
      </c>
      <c r="D39" s="10" t="s">
        <v>12</v>
      </c>
      <c r="E39" s="10"/>
      <c r="F39" s="12">
        <f t="shared" ref="F39:G41" si="7">F40</f>
        <v>991463</v>
      </c>
      <c r="G39" s="12">
        <f t="shared" si="7"/>
        <v>723644.08</v>
      </c>
      <c r="H39" s="22">
        <f t="shared" si="0"/>
        <v>72.987502307196522</v>
      </c>
    </row>
    <row r="40" spans="1:8" ht="38.25">
      <c r="A40" s="10" t="s">
        <v>185</v>
      </c>
      <c r="B40" s="11" t="s">
        <v>15</v>
      </c>
      <c r="C40" s="10" t="s">
        <v>38</v>
      </c>
      <c r="D40" s="10" t="s">
        <v>14</v>
      </c>
      <c r="E40" s="10"/>
      <c r="F40" s="12">
        <f t="shared" si="7"/>
        <v>991463</v>
      </c>
      <c r="G40" s="12">
        <f t="shared" si="7"/>
        <v>723644.08</v>
      </c>
      <c r="H40" s="22">
        <f t="shared" si="0"/>
        <v>72.987502307196522</v>
      </c>
    </row>
    <row r="41" spans="1:8">
      <c r="A41" s="10" t="s">
        <v>186</v>
      </c>
      <c r="B41" s="11" t="s">
        <v>36</v>
      </c>
      <c r="C41" s="10" t="s">
        <v>38</v>
      </c>
      <c r="D41" s="10" t="s">
        <v>14</v>
      </c>
      <c r="E41" s="10" t="s">
        <v>151</v>
      </c>
      <c r="F41" s="12">
        <f t="shared" si="7"/>
        <v>991463</v>
      </c>
      <c r="G41" s="12">
        <f t="shared" si="7"/>
        <v>723644.08</v>
      </c>
      <c r="H41" s="22">
        <f t="shared" si="0"/>
        <v>72.987502307196522</v>
      </c>
    </row>
    <row r="42" spans="1:8">
      <c r="A42" s="10" t="s">
        <v>187</v>
      </c>
      <c r="B42" s="11" t="s">
        <v>37</v>
      </c>
      <c r="C42" s="21" t="s">
        <v>38</v>
      </c>
      <c r="D42" s="21" t="s">
        <v>14</v>
      </c>
      <c r="E42" s="21" t="s">
        <v>152</v>
      </c>
      <c r="F42" s="12">
        <v>991463</v>
      </c>
      <c r="G42" s="12">
        <v>723644.08</v>
      </c>
      <c r="H42" s="22">
        <f t="shared" si="0"/>
        <v>72.987502307196522</v>
      </c>
    </row>
    <row r="43" spans="1:8" ht="76.5">
      <c r="A43" s="10" t="s">
        <v>25</v>
      </c>
      <c r="B43" s="11" t="s">
        <v>54</v>
      </c>
      <c r="C43" s="10" t="s">
        <v>53</v>
      </c>
      <c r="D43" s="10"/>
      <c r="E43" s="10"/>
      <c r="F43" s="12">
        <f>F44</f>
        <v>108000</v>
      </c>
      <c r="G43" s="12">
        <f t="shared" ref="G43:G46" si="8">G44</f>
        <v>0</v>
      </c>
      <c r="H43" s="22">
        <f t="shared" si="0"/>
        <v>0</v>
      </c>
    </row>
    <row r="44" spans="1:8" ht="25.5">
      <c r="A44" s="10" t="s">
        <v>26</v>
      </c>
      <c r="B44" s="11" t="s">
        <v>13</v>
      </c>
      <c r="C44" s="10" t="s">
        <v>53</v>
      </c>
      <c r="D44" s="10" t="s">
        <v>12</v>
      </c>
      <c r="E44" s="10"/>
      <c r="F44" s="12">
        <f>F45</f>
        <v>108000</v>
      </c>
      <c r="G44" s="12">
        <f t="shared" si="8"/>
        <v>0</v>
      </c>
      <c r="H44" s="22">
        <f t="shared" si="0"/>
        <v>0</v>
      </c>
    </row>
    <row r="45" spans="1:8" ht="38.25">
      <c r="A45" s="10" t="s">
        <v>27</v>
      </c>
      <c r="B45" s="11" t="s">
        <v>15</v>
      </c>
      <c r="C45" s="10" t="s">
        <v>53</v>
      </c>
      <c r="D45" s="10" t="s">
        <v>14</v>
      </c>
      <c r="E45" s="10"/>
      <c r="F45" s="12">
        <f>F46</f>
        <v>108000</v>
      </c>
      <c r="G45" s="12">
        <f t="shared" si="8"/>
        <v>0</v>
      </c>
      <c r="H45" s="22">
        <f t="shared" si="0"/>
        <v>0</v>
      </c>
    </row>
    <row r="46" spans="1:8">
      <c r="A46" s="10" t="s">
        <v>29</v>
      </c>
      <c r="B46" s="11" t="s">
        <v>36</v>
      </c>
      <c r="C46" s="10" t="s">
        <v>53</v>
      </c>
      <c r="D46" s="10" t="s">
        <v>14</v>
      </c>
      <c r="E46" s="10" t="s">
        <v>151</v>
      </c>
      <c r="F46" s="12">
        <f>F47</f>
        <v>108000</v>
      </c>
      <c r="G46" s="12">
        <f t="shared" si="8"/>
        <v>0</v>
      </c>
      <c r="H46" s="22">
        <f t="shared" si="0"/>
        <v>0</v>
      </c>
    </row>
    <row r="47" spans="1:8">
      <c r="A47" s="10" t="s">
        <v>31</v>
      </c>
      <c r="B47" s="11" t="s">
        <v>37</v>
      </c>
      <c r="C47" s="21" t="s">
        <v>53</v>
      </c>
      <c r="D47" s="21" t="s">
        <v>14</v>
      </c>
      <c r="E47" s="21" t="s">
        <v>152</v>
      </c>
      <c r="F47" s="22">
        <v>108000</v>
      </c>
      <c r="G47" s="22">
        <v>0</v>
      </c>
      <c r="H47" s="22">
        <f t="shared" si="0"/>
        <v>0</v>
      </c>
    </row>
    <row r="48" spans="1:8" ht="76.5">
      <c r="A48" s="10" t="s">
        <v>188</v>
      </c>
      <c r="B48" s="11" t="s">
        <v>61</v>
      </c>
      <c r="C48" s="10" t="s">
        <v>60</v>
      </c>
      <c r="D48" s="10"/>
      <c r="E48" s="10"/>
      <c r="F48" s="12">
        <f>+F53+F49</f>
        <v>235099</v>
      </c>
      <c r="G48" s="12">
        <f t="shared" ref="G48" si="9">+G53</f>
        <v>187</v>
      </c>
      <c r="H48" s="22">
        <f t="shared" si="0"/>
        <v>7.9540959340533138E-2</v>
      </c>
    </row>
    <row r="49" spans="1:8" ht="25.5">
      <c r="A49" s="10" t="s">
        <v>189</v>
      </c>
      <c r="B49" s="11" t="s">
        <v>13</v>
      </c>
      <c r="C49" s="10" t="s">
        <v>60</v>
      </c>
      <c r="D49" s="10" t="s">
        <v>12</v>
      </c>
      <c r="E49" s="10"/>
      <c r="F49" s="12">
        <f>F50</f>
        <v>234099</v>
      </c>
      <c r="G49" s="12">
        <f t="shared" ref="G49:G51" si="10">G50</f>
        <v>0</v>
      </c>
      <c r="H49" s="22">
        <f t="shared" si="0"/>
        <v>0</v>
      </c>
    </row>
    <row r="50" spans="1:8" ht="38.25">
      <c r="A50" s="10" t="s">
        <v>190</v>
      </c>
      <c r="B50" s="11" t="s">
        <v>15</v>
      </c>
      <c r="C50" s="10" t="s">
        <v>60</v>
      </c>
      <c r="D50" s="10" t="s">
        <v>14</v>
      </c>
      <c r="E50" s="10"/>
      <c r="F50" s="12">
        <f>F51</f>
        <v>234099</v>
      </c>
      <c r="G50" s="12">
        <f t="shared" si="10"/>
        <v>0</v>
      </c>
      <c r="H50" s="22">
        <f t="shared" si="0"/>
        <v>0</v>
      </c>
    </row>
    <row r="51" spans="1:8">
      <c r="A51" s="10" t="s">
        <v>191</v>
      </c>
      <c r="B51" s="11" t="s">
        <v>36</v>
      </c>
      <c r="C51" s="10" t="s">
        <v>60</v>
      </c>
      <c r="D51" s="10" t="s">
        <v>14</v>
      </c>
      <c r="E51" s="10" t="s">
        <v>151</v>
      </c>
      <c r="F51" s="12">
        <f>F52</f>
        <v>234099</v>
      </c>
      <c r="G51" s="12">
        <f t="shared" si="10"/>
        <v>0</v>
      </c>
      <c r="H51" s="22">
        <f t="shared" si="0"/>
        <v>0</v>
      </c>
    </row>
    <row r="52" spans="1:8">
      <c r="A52" s="10" t="s">
        <v>192</v>
      </c>
      <c r="B52" s="11" t="s">
        <v>37</v>
      </c>
      <c r="C52" s="21" t="s">
        <v>60</v>
      </c>
      <c r="D52" s="21" t="s">
        <v>14</v>
      </c>
      <c r="E52" s="21" t="s">
        <v>152</v>
      </c>
      <c r="F52" s="12">
        <v>234099</v>
      </c>
      <c r="G52" s="12">
        <v>0</v>
      </c>
      <c r="H52" s="22">
        <f t="shared" si="0"/>
        <v>0</v>
      </c>
    </row>
    <row r="53" spans="1:8">
      <c r="A53" s="10" t="s">
        <v>193</v>
      </c>
      <c r="B53" s="11" t="s">
        <v>63</v>
      </c>
      <c r="C53" s="10" t="s">
        <v>60</v>
      </c>
      <c r="D53" s="10" t="s">
        <v>62</v>
      </c>
      <c r="E53" s="10"/>
      <c r="F53" s="12">
        <f t="shared" ref="F53:G54" si="11">F54</f>
        <v>1000</v>
      </c>
      <c r="G53" s="12">
        <f t="shared" si="11"/>
        <v>187</v>
      </c>
      <c r="H53" s="22">
        <f t="shared" si="0"/>
        <v>18.7</v>
      </c>
    </row>
    <row r="54" spans="1:8">
      <c r="A54" s="10" t="s">
        <v>194</v>
      </c>
      <c r="B54" s="11" t="s">
        <v>66</v>
      </c>
      <c r="C54" s="10" t="s">
        <v>60</v>
      </c>
      <c r="D54" s="10" t="s">
        <v>65</v>
      </c>
      <c r="E54" s="10"/>
      <c r="F54" s="12">
        <f t="shared" si="11"/>
        <v>1000</v>
      </c>
      <c r="G54" s="12">
        <f t="shared" si="11"/>
        <v>187</v>
      </c>
      <c r="H54" s="22">
        <f t="shared" si="0"/>
        <v>18.7</v>
      </c>
    </row>
    <row r="55" spans="1:8">
      <c r="A55" s="10" t="s">
        <v>195</v>
      </c>
      <c r="B55" s="11" t="s">
        <v>36</v>
      </c>
      <c r="C55" s="10" t="s">
        <v>60</v>
      </c>
      <c r="D55" s="10" t="s">
        <v>65</v>
      </c>
      <c r="E55" s="10" t="s">
        <v>151</v>
      </c>
      <c r="F55" s="12">
        <f>F56</f>
        <v>1000</v>
      </c>
      <c r="G55" s="12">
        <f>G56</f>
        <v>187</v>
      </c>
      <c r="H55" s="22">
        <f t="shared" si="0"/>
        <v>18.7</v>
      </c>
    </row>
    <row r="56" spans="1:8" ht="24" customHeight="1">
      <c r="A56" s="10" t="s">
        <v>196</v>
      </c>
      <c r="B56" s="11" t="s">
        <v>37</v>
      </c>
      <c r="C56" s="21" t="s">
        <v>60</v>
      </c>
      <c r="D56" s="21" t="s">
        <v>65</v>
      </c>
      <c r="E56" s="21" t="s">
        <v>152</v>
      </c>
      <c r="F56" s="12">
        <v>1000</v>
      </c>
      <c r="G56" s="12">
        <v>187</v>
      </c>
      <c r="H56" s="22">
        <f t="shared" si="0"/>
        <v>18.7</v>
      </c>
    </row>
    <row r="57" spans="1:8" ht="17.45" customHeight="1">
      <c r="A57" s="10" t="s">
        <v>197</v>
      </c>
      <c r="B57" s="33" t="s">
        <v>258</v>
      </c>
      <c r="C57" s="10" t="s">
        <v>259</v>
      </c>
      <c r="D57" s="21"/>
      <c r="E57" s="21"/>
      <c r="F57" s="12">
        <f>F58</f>
        <v>100000</v>
      </c>
      <c r="G57" s="12">
        <f t="shared" ref="G57:G59" si="12">G58</f>
        <v>100000</v>
      </c>
      <c r="H57" s="22">
        <f t="shared" si="0"/>
        <v>100</v>
      </c>
    </row>
    <row r="58" spans="1:8" ht="14.45" customHeight="1">
      <c r="A58" s="10" t="s">
        <v>34</v>
      </c>
      <c r="B58" s="11" t="s">
        <v>13</v>
      </c>
      <c r="C58" s="10" t="s">
        <v>259</v>
      </c>
      <c r="D58" s="10" t="s">
        <v>12</v>
      </c>
      <c r="E58" s="10"/>
      <c r="F58" s="12">
        <f>F59</f>
        <v>100000</v>
      </c>
      <c r="G58" s="12">
        <f t="shared" si="12"/>
        <v>100000</v>
      </c>
      <c r="H58" s="22">
        <f t="shared" si="0"/>
        <v>100</v>
      </c>
    </row>
    <row r="59" spans="1:8" ht="17.45" customHeight="1">
      <c r="A59" s="10" t="s">
        <v>198</v>
      </c>
      <c r="B59" s="11" t="s">
        <v>15</v>
      </c>
      <c r="C59" s="10" t="s">
        <v>259</v>
      </c>
      <c r="D59" s="10" t="s">
        <v>14</v>
      </c>
      <c r="E59" s="10"/>
      <c r="F59" s="12">
        <f>F60</f>
        <v>100000</v>
      </c>
      <c r="G59" s="12">
        <f t="shared" si="12"/>
        <v>100000</v>
      </c>
      <c r="H59" s="22">
        <f t="shared" si="0"/>
        <v>100</v>
      </c>
    </row>
    <row r="60" spans="1:8">
      <c r="A60" s="10" t="s">
        <v>199</v>
      </c>
      <c r="B60" s="11" t="s">
        <v>36</v>
      </c>
      <c r="C60" s="10" t="s">
        <v>259</v>
      </c>
      <c r="D60" s="10" t="s">
        <v>14</v>
      </c>
      <c r="E60" s="10" t="s">
        <v>151</v>
      </c>
      <c r="F60" s="12">
        <f>F61</f>
        <v>100000</v>
      </c>
      <c r="G60" s="12">
        <f>G61</f>
        <v>100000</v>
      </c>
      <c r="H60" s="22">
        <f t="shared" si="0"/>
        <v>100</v>
      </c>
    </row>
    <row r="61" spans="1:8">
      <c r="A61" s="10" t="s">
        <v>200</v>
      </c>
      <c r="B61" s="11" t="s">
        <v>37</v>
      </c>
      <c r="C61" s="21" t="s">
        <v>259</v>
      </c>
      <c r="D61" s="21" t="s">
        <v>14</v>
      </c>
      <c r="E61" s="21" t="s">
        <v>152</v>
      </c>
      <c r="F61" s="12">
        <v>100000</v>
      </c>
      <c r="G61" s="12">
        <v>100000</v>
      </c>
      <c r="H61" s="22">
        <f t="shared" si="0"/>
        <v>100</v>
      </c>
    </row>
    <row r="62" spans="1:8" ht="76.5">
      <c r="A62" s="10" t="s">
        <v>201</v>
      </c>
      <c r="B62" s="11" t="s">
        <v>81</v>
      </c>
      <c r="C62" s="10" t="s">
        <v>80</v>
      </c>
      <c r="D62" s="10"/>
      <c r="E62" s="10"/>
      <c r="F62" s="12">
        <f t="shared" ref="F62:G65" si="13">F63</f>
        <v>581220.07999999996</v>
      </c>
      <c r="G62" s="12">
        <f t="shared" si="13"/>
        <v>88901</v>
      </c>
      <c r="H62" s="22">
        <f t="shared" si="0"/>
        <v>15.295583043173597</v>
      </c>
    </row>
    <row r="63" spans="1:8" ht="25.5">
      <c r="A63" s="10" t="s">
        <v>202</v>
      </c>
      <c r="B63" s="11" t="s">
        <v>13</v>
      </c>
      <c r="C63" s="10" t="s">
        <v>80</v>
      </c>
      <c r="D63" s="10" t="s">
        <v>12</v>
      </c>
      <c r="E63" s="10"/>
      <c r="F63" s="12">
        <f t="shared" si="13"/>
        <v>581220.07999999996</v>
      </c>
      <c r="G63" s="12">
        <f t="shared" si="13"/>
        <v>88901</v>
      </c>
      <c r="H63" s="22">
        <f t="shared" si="0"/>
        <v>15.295583043173597</v>
      </c>
    </row>
    <row r="64" spans="1:8" ht="38.25">
      <c r="A64" s="10" t="s">
        <v>203</v>
      </c>
      <c r="B64" s="11" t="s">
        <v>15</v>
      </c>
      <c r="C64" s="10" t="s">
        <v>80</v>
      </c>
      <c r="D64" s="10" t="s">
        <v>14</v>
      </c>
      <c r="E64" s="10"/>
      <c r="F64" s="12">
        <f t="shared" si="13"/>
        <v>581220.07999999996</v>
      </c>
      <c r="G64" s="12">
        <f t="shared" si="13"/>
        <v>88901</v>
      </c>
      <c r="H64" s="22">
        <f t="shared" si="0"/>
        <v>15.295583043173597</v>
      </c>
    </row>
    <row r="65" spans="1:8">
      <c r="A65" s="10" t="s">
        <v>204</v>
      </c>
      <c r="B65" s="11" t="s">
        <v>28</v>
      </c>
      <c r="C65" s="10" t="s">
        <v>80</v>
      </c>
      <c r="D65" s="10" t="s">
        <v>14</v>
      </c>
      <c r="E65" s="10" t="s">
        <v>148</v>
      </c>
      <c r="F65" s="12">
        <f>F66</f>
        <v>581220.07999999996</v>
      </c>
      <c r="G65" s="12">
        <f t="shared" si="13"/>
        <v>88901</v>
      </c>
      <c r="H65" s="22">
        <f t="shared" si="0"/>
        <v>15.295583043173597</v>
      </c>
    </row>
    <row r="66" spans="1:8">
      <c r="A66" s="10" t="s">
        <v>205</v>
      </c>
      <c r="B66" s="11" t="s">
        <v>35</v>
      </c>
      <c r="C66" s="21" t="s">
        <v>80</v>
      </c>
      <c r="D66" s="21" t="s">
        <v>14</v>
      </c>
      <c r="E66" s="21" t="s">
        <v>150</v>
      </c>
      <c r="F66" s="12">
        <v>581220.07999999996</v>
      </c>
      <c r="G66" s="12">
        <v>88901</v>
      </c>
      <c r="H66" s="22">
        <f t="shared" si="0"/>
        <v>15.295583043173597</v>
      </c>
    </row>
    <row r="67" spans="1:8" ht="76.5">
      <c r="A67" s="10" t="s">
        <v>206</v>
      </c>
      <c r="B67" s="33" t="s">
        <v>260</v>
      </c>
      <c r="C67" s="10" t="s">
        <v>261</v>
      </c>
      <c r="D67" s="21"/>
      <c r="E67" s="21"/>
      <c r="F67" s="12">
        <f>F68</f>
        <v>241796</v>
      </c>
      <c r="G67" s="12">
        <f t="shared" ref="G67:G70" si="14">G68</f>
        <v>232000</v>
      </c>
      <c r="H67" s="22">
        <f t="shared" si="0"/>
        <v>95.948650928882202</v>
      </c>
    </row>
    <row r="68" spans="1:8" ht="25.5">
      <c r="A68" s="10" t="s">
        <v>207</v>
      </c>
      <c r="B68" s="11" t="s">
        <v>13</v>
      </c>
      <c r="C68" s="10" t="s">
        <v>261</v>
      </c>
      <c r="D68" s="10" t="s">
        <v>12</v>
      </c>
      <c r="E68" s="10"/>
      <c r="F68" s="12">
        <f>F69</f>
        <v>241796</v>
      </c>
      <c r="G68" s="12">
        <f t="shared" si="14"/>
        <v>232000</v>
      </c>
      <c r="H68" s="22">
        <f t="shared" si="0"/>
        <v>95.948650928882202</v>
      </c>
    </row>
    <row r="69" spans="1:8" ht="38.25">
      <c r="A69" s="10" t="s">
        <v>208</v>
      </c>
      <c r="B69" s="11" t="s">
        <v>15</v>
      </c>
      <c r="C69" s="10" t="s">
        <v>261</v>
      </c>
      <c r="D69" s="10" t="s">
        <v>14</v>
      </c>
      <c r="E69" s="10"/>
      <c r="F69" s="12">
        <f>F70</f>
        <v>241796</v>
      </c>
      <c r="G69" s="12">
        <f t="shared" si="14"/>
        <v>232000</v>
      </c>
      <c r="H69" s="22">
        <f t="shared" si="0"/>
        <v>95.948650928882202</v>
      </c>
    </row>
    <row r="70" spans="1:8">
      <c r="A70" s="10" t="s">
        <v>209</v>
      </c>
      <c r="B70" s="11" t="s">
        <v>28</v>
      </c>
      <c r="C70" s="10" t="s">
        <v>261</v>
      </c>
      <c r="D70" s="10" t="s">
        <v>14</v>
      </c>
      <c r="E70" s="10" t="s">
        <v>148</v>
      </c>
      <c r="F70" s="12">
        <f>F71</f>
        <v>241796</v>
      </c>
      <c r="G70" s="12">
        <f t="shared" si="14"/>
        <v>232000</v>
      </c>
      <c r="H70" s="22">
        <f t="shared" si="0"/>
        <v>95.948650928882202</v>
      </c>
    </row>
    <row r="71" spans="1:8">
      <c r="A71" s="10" t="s">
        <v>210</v>
      </c>
      <c r="B71" s="11" t="s">
        <v>35</v>
      </c>
      <c r="C71" s="21" t="s">
        <v>261</v>
      </c>
      <c r="D71" s="21" t="s">
        <v>14</v>
      </c>
      <c r="E71" s="21" t="s">
        <v>150</v>
      </c>
      <c r="F71" s="12">
        <v>241796</v>
      </c>
      <c r="G71" s="12">
        <v>232000</v>
      </c>
      <c r="H71" s="22">
        <f t="shared" si="0"/>
        <v>95.948650928882202</v>
      </c>
    </row>
    <row r="72" spans="1:8" ht="89.25">
      <c r="A72" s="10" t="s">
        <v>211</v>
      </c>
      <c r="B72" s="34" t="s">
        <v>171</v>
      </c>
      <c r="C72" s="10" t="s">
        <v>172</v>
      </c>
      <c r="D72" s="21"/>
      <c r="E72" s="21"/>
      <c r="F72" s="12">
        <f>F73</f>
        <v>529000</v>
      </c>
      <c r="G72" s="12">
        <f t="shared" ref="G72:G75" si="15">G73</f>
        <v>402883</v>
      </c>
      <c r="H72" s="22">
        <f t="shared" si="0"/>
        <v>76.159357277882805</v>
      </c>
    </row>
    <row r="73" spans="1:8" ht="25.5">
      <c r="A73" s="10" t="s">
        <v>212</v>
      </c>
      <c r="B73" s="11" t="s">
        <v>13</v>
      </c>
      <c r="C73" s="10" t="s">
        <v>172</v>
      </c>
      <c r="D73" s="10" t="s">
        <v>12</v>
      </c>
      <c r="E73" s="10"/>
      <c r="F73" s="12">
        <f>F74</f>
        <v>529000</v>
      </c>
      <c r="G73" s="12">
        <f t="shared" si="15"/>
        <v>402883</v>
      </c>
      <c r="H73" s="22">
        <f t="shared" si="0"/>
        <v>76.159357277882805</v>
      </c>
    </row>
    <row r="74" spans="1:8" ht="38.25">
      <c r="A74" s="10" t="s">
        <v>40</v>
      </c>
      <c r="B74" s="11" t="s">
        <v>15</v>
      </c>
      <c r="C74" s="10" t="s">
        <v>172</v>
      </c>
      <c r="D74" s="10" t="s">
        <v>14</v>
      </c>
      <c r="E74" s="10"/>
      <c r="F74" s="12">
        <f>F75</f>
        <v>529000</v>
      </c>
      <c r="G74" s="12">
        <f t="shared" si="15"/>
        <v>402883</v>
      </c>
      <c r="H74" s="22">
        <f t="shared" si="0"/>
        <v>76.159357277882805</v>
      </c>
    </row>
    <row r="75" spans="1:8">
      <c r="A75" s="10" t="s">
        <v>43</v>
      </c>
      <c r="B75" s="11" t="s">
        <v>28</v>
      </c>
      <c r="C75" s="10" t="s">
        <v>172</v>
      </c>
      <c r="D75" s="10" t="s">
        <v>14</v>
      </c>
      <c r="E75" s="10" t="s">
        <v>148</v>
      </c>
      <c r="F75" s="12">
        <f>F76</f>
        <v>529000</v>
      </c>
      <c r="G75" s="12">
        <f t="shared" si="15"/>
        <v>402883</v>
      </c>
      <c r="H75" s="22">
        <f t="shared" si="0"/>
        <v>76.159357277882805</v>
      </c>
    </row>
    <row r="76" spans="1:8">
      <c r="A76" s="10" t="s">
        <v>46</v>
      </c>
      <c r="B76" s="11" t="s">
        <v>35</v>
      </c>
      <c r="C76" s="21" t="s">
        <v>262</v>
      </c>
      <c r="D76" s="21" t="s">
        <v>14</v>
      </c>
      <c r="E76" s="21" t="s">
        <v>150</v>
      </c>
      <c r="F76" s="12">
        <v>529000</v>
      </c>
      <c r="G76" s="12">
        <v>402883</v>
      </c>
      <c r="H76" s="22">
        <f t="shared" si="0"/>
        <v>76.159357277882805</v>
      </c>
    </row>
    <row r="77" spans="1:8" ht="89.25">
      <c r="A77" s="10" t="s">
        <v>47</v>
      </c>
      <c r="B77" s="28" t="s">
        <v>242</v>
      </c>
      <c r="C77" s="27" t="s">
        <v>173</v>
      </c>
      <c r="D77" s="27"/>
      <c r="E77" s="29"/>
      <c r="F77" s="12">
        <f>F78</f>
        <v>2774756</v>
      </c>
      <c r="G77" s="12">
        <f t="shared" ref="G77:G80" si="16">G78</f>
        <v>0</v>
      </c>
      <c r="H77" s="22">
        <f t="shared" ref="H77:H140" si="17">(G77/F77)*100</f>
        <v>0</v>
      </c>
    </row>
    <row r="78" spans="1:8" ht="25.5">
      <c r="A78" s="10" t="s">
        <v>48</v>
      </c>
      <c r="B78" s="28" t="s">
        <v>13</v>
      </c>
      <c r="C78" s="27" t="s">
        <v>173</v>
      </c>
      <c r="D78" s="27" t="s">
        <v>12</v>
      </c>
      <c r="E78" s="29"/>
      <c r="F78" s="12">
        <f>F79</f>
        <v>2774756</v>
      </c>
      <c r="G78" s="12">
        <f t="shared" si="16"/>
        <v>0</v>
      </c>
      <c r="H78" s="22">
        <f t="shared" si="17"/>
        <v>0</v>
      </c>
    </row>
    <row r="79" spans="1:8" ht="38.25">
      <c r="A79" s="10" t="s">
        <v>49</v>
      </c>
      <c r="B79" s="28" t="s">
        <v>15</v>
      </c>
      <c r="C79" s="27" t="s">
        <v>173</v>
      </c>
      <c r="D79" s="27" t="s">
        <v>14</v>
      </c>
      <c r="E79" s="29"/>
      <c r="F79" s="12">
        <f>F80</f>
        <v>2774756</v>
      </c>
      <c r="G79" s="12">
        <f t="shared" si="16"/>
        <v>0</v>
      </c>
      <c r="H79" s="22">
        <f t="shared" si="17"/>
        <v>0</v>
      </c>
    </row>
    <row r="80" spans="1:8">
      <c r="A80" s="10" t="s">
        <v>50</v>
      </c>
      <c r="B80" s="28" t="s">
        <v>28</v>
      </c>
      <c r="C80" s="27" t="s">
        <v>173</v>
      </c>
      <c r="D80" s="27" t="s">
        <v>14</v>
      </c>
      <c r="E80" s="27" t="s">
        <v>148</v>
      </c>
      <c r="F80" s="12">
        <f>F81</f>
        <v>2774756</v>
      </c>
      <c r="G80" s="12">
        <f t="shared" si="16"/>
        <v>0</v>
      </c>
      <c r="H80" s="22">
        <f t="shared" si="17"/>
        <v>0</v>
      </c>
    </row>
    <row r="81" spans="1:8">
      <c r="A81" s="10" t="s">
        <v>51</v>
      </c>
      <c r="B81" s="11" t="s">
        <v>35</v>
      </c>
      <c r="C81" s="21" t="s">
        <v>173</v>
      </c>
      <c r="D81" s="21" t="s">
        <v>14</v>
      </c>
      <c r="E81" s="21" t="s">
        <v>150</v>
      </c>
      <c r="F81" s="22">
        <v>2774756</v>
      </c>
      <c r="G81" s="12">
        <v>0</v>
      </c>
      <c r="H81" s="22">
        <f t="shared" si="17"/>
        <v>0</v>
      </c>
    </row>
    <row r="82" spans="1:8" ht="63.75">
      <c r="A82" s="10" t="s">
        <v>52</v>
      </c>
      <c r="B82" s="11" t="s">
        <v>263</v>
      </c>
      <c r="C82" s="10" t="s">
        <v>264</v>
      </c>
      <c r="D82" s="10"/>
      <c r="E82" s="10"/>
      <c r="F82" s="12">
        <f>F83</f>
        <v>1597000</v>
      </c>
      <c r="G82" s="12">
        <f t="shared" ref="G82:G85" si="18">G83</f>
        <v>0</v>
      </c>
      <c r="H82" s="22">
        <f t="shared" si="17"/>
        <v>0</v>
      </c>
    </row>
    <row r="83" spans="1:8" ht="25.5">
      <c r="A83" s="10" t="s">
        <v>55</v>
      </c>
      <c r="B83" s="11" t="s">
        <v>13</v>
      </c>
      <c r="C83" s="10" t="s">
        <v>264</v>
      </c>
      <c r="D83" s="10" t="s">
        <v>12</v>
      </c>
      <c r="E83" s="10"/>
      <c r="F83" s="12">
        <f>F84</f>
        <v>1597000</v>
      </c>
      <c r="G83" s="12">
        <f t="shared" si="18"/>
        <v>0</v>
      </c>
      <c r="H83" s="22">
        <f t="shared" si="17"/>
        <v>0</v>
      </c>
    </row>
    <row r="84" spans="1:8" ht="38.25">
      <c r="A84" s="10" t="s">
        <v>56</v>
      </c>
      <c r="B84" s="11" t="s">
        <v>15</v>
      </c>
      <c r="C84" s="10" t="s">
        <v>264</v>
      </c>
      <c r="D84" s="10" t="s">
        <v>14</v>
      </c>
      <c r="E84" s="10"/>
      <c r="F84" s="12">
        <f>F85</f>
        <v>1597000</v>
      </c>
      <c r="G84" s="12">
        <f t="shared" si="18"/>
        <v>0</v>
      </c>
      <c r="H84" s="22">
        <f t="shared" si="17"/>
        <v>0</v>
      </c>
    </row>
    <row r="85" spans="1:8">
      <c r="A85" s="10" t="s">
        <v>57</v>
      </c>
      <c r="B85" s="11" t="s">
        <v>36</v>
      </c>
      <c r="C85" s="10" t="s">
        <v>264</v>
      </c>
      <c r="D85" s="10" t="s">
        <v>14</v>
      </c>
      <c r="E85" s="10" t="s">
        <v>151</v>
      </c>
      <c r="F85" s="12">
        <f>F86</f>
        <v>1597000</v>
      </c>
      <c r="G85" s="12">
        <f t="shared" si="18"/>
        <v>0</v>
      </c>
      <c r="H85" s="22">
        <f t="shared" si="17"/>
        <v>0</v>
      </c>
    </row>
    <row r="86" spans="1:8">
      <c r="A86" s="10" t="s">
        <v>58</v>
      </c>
      <c r="B86" s="11" t="s">
        <v>37</v>
      </c>
      <c r="C86" s="21" t="s">
        <v>264</v>
      </c>
      <c r="D86" s="21" t="s">
        <v>14</v>
      </c>
      <c r="E86" s="21" t="s">
        <v>152</v>
      </c>
      <c r="F86" s="22">
        <v>1597000</v>
      </c>
      <c r="G86" s="22">
        <v>0</v>
      </c>
      <c r="H86" s="22">
        <f t="shared" si="17"/>
        <v>0</v>
      </c>
    </row>
    <row r="87" spans="1:8" ht="89.25">
      <c r="A87" s="10" t="s">
        <v>59</v>
      </c>
      <c r="B87" s="11" t="s">
        <v>250</v>
      </c>
      <c r="C87" s="10" t="s">
        <v>251</v>
      </c>
      <c r="D87" s="10"/>
      <c r="E87" s="21"/>
      <c r="F87" s="12">
        <f>F88</f>
        <v>246000</v>
      </c>
      <c r="G87" s="12">
        <f t="shared" ref="G87:G90" si="19">G88</f>
        <v>0</v>
      </c>
      <c r="H87" s="22">
        <f t="shared" si="17"/>
        <v>0</v>
      </c>
    </row>
    <row r="88" spans="1:8" ht="25.5">
      <c r="A88" s="10" t="s">
        <v>245</v>
      </c>
      <c r="B88" s="11" t="s">
        <v>13</v>
      </c>
      <c r="C88" s="10" t="s">
        <v>251</v>
      </c>
      <c r="D88" s="10" t="s">
        <v>12</v>
      </c>
      <c r="E88" s="21"/>
      <c r="F88" s="12">
        <f>F89</f>
        <v>246000</v>
      </c>
      <c r="G88" s="12">
        <f t="shared" si="19"/>
        <v>0</v>
      </c>
      <c r="H88" s="22">
        <f t="shared" si="17"/>
        <v>0</v>
      </c>
    </row>
    <row r="89" spans="1:8" ht="38.25">
      <c r="A89" s="10" t="s">
        <v>246</v>
      </c>
      <c r="B89" s="11" t="s">
        <v>15</v>
      </c>
      <c r="C89" s="10" t="s">
        <v>251</v>
      </c>
      <c r="D89" s="10" t="s">
        <v>14</v>
      </c>
      <c r="E89" s="21"/>
      <c r="F89" s="12">
        <f>F90</f>
        <v>246000</v>
      </c>
      <c r="G89" s="12">
        <f t="shared" si="19"/>
        <v>0</v>
      </c>
      <c r="H89" s="22">
        <f t="shared" si="17"/>
        <v>0</v>
      </c>
    </row>
    <row r="90" spans="1:8">
      <c r="A90" s="10" t="s">
        <v>247</v>
      </c>
      <c r="B90" s="11" t="s">
        <v>36</v>
      </c>
      <c r="C90" s="10" t="s">
        <v>251</v>
      </c>
      <c r="D90" s="10" t="s">
        <v>14</v>
      </c>
      <c r="E90" s="10" t="s">
        <v>151</v>
      </c>
      <c r="F90" s="12">
        <f>F91</f>
        <v>246000</v>
      </c>
      <c r="G90" s="12">
        <f t="shared" si="19"/>
        <v>0</v>
      </c>
      <c r="H90" s="22">
        <f t="shared" si="17"/>
        <v>0</v>
      </c>
    </row>
    <row r="91" spans="1:8">
      <c r="A91" s="10" t="s">
        <v>248</v>
      </c>
      <c r="B91" s="11" t="s">
        <v>37</v>
      </c>
      <c r="C91" s="21" t="s">
        <v>251</v>
      </c>
      <c r="D91" s="21" t="s">
        <v>14</v>
      </c>
      <c r="E91" s="21" t="s">
        <v>152</v>
      </c>
      <c r="F91" s="12">
        <v>246000</v>
      </c>
      <c r="G91" s="12">
        <v>0</v>
      </c>
      <c r="H91" s="22">
        <f t="shared" si="17"/>
        <v>0</v>
      </c>
    </row>
    <row r="92" spans="1:8" ht="76.5">
      <c r="A92" s="10" t="s">
        <v>249</v>
      </c>
      <c r="B92" s="11" t="s">
        <v>252</v>
      </c>
      <c r="C92" s="10" t="s">
        <v>253</v>
      </c>
      <c r="D92" s="21"/>
      <c r="E92" s="21"/>
      <c r="F92" s="12">
        <f>F93</f>
        <v>97000</v>
      </c>
      <c r="G92" s="12">
        <f t="shared" ref="G92:G95" si="20">G93</f>
        <v>0</v>
      </c>
      <c r="H92" s="22">
        <f t="shared" si="17"/>
        <v>0</v>
      </c>
    </row>
    <row r="93" spans="1:8" ht="25.5">
      <c r="A93" s="10" t="s">
        <v>64</v>
      </c>
      <c r="B93" s="11" t="s">
        <v>13</v>
      </c>
      <c r="C93" s="10" t="s">
        <v>253</v>
      </c>
      <c r="D93" s="10" t="s">
        <v>12</v>
      </c>
      <c r="E93" s="10"/>
      <c r="F93" s="12">
        <f>F94</f>
        <v>97000</v>
      </c>
      <c r="G93" s="12">
        <f t="shared" si="20"/>
        <v>0</v>
      </c>
      <c r="H93" s="22">
        <f t="shared" si="17"/>
        <v>0</v>
      </c>
    </row>
    <row r="94" spans="1:8" ht="38.25">
      <c r="A94" s="10" t="s">
        <v>67</v>
      </c>
      <c r="B94" s="11" t="s">
        <v>15</v>
      </c>
      <c r="C94" s="10" t="s">
        <v>253</v>
      </c>
      <c r="D94" s="10" t="s">
        <v>14</v>
      </c>
      <c r="E94" s="10"/>
      <c r="F94" s="12">
        <f>F95</f>
        <v>97000</v>
      </c>
      <c r="G94" s="12">
        <f t="shared" si="20"/>
        <v>0</v>
      </c>
      <c r="H94" s="22">
        <f t="shared" si="17"/>
        <v>0</v>
      </c>
    </row>
    <row r="95" spans="1:8">
      <c r="A95" s="10" t="s">
        <v>68</v>
      </c>
      <c r="B95" s="11" t="s">
        <v>36</v>
      </c>
      <c r="C95" s="10" t="s">
        <v>253</v>
      </c>
      <c r="D95" s="10" t="s">
        <v>14</v>
      </c>
      <c r="E95" s="10" t="s">
        <v>151</v>
      </c>
      <c r="F95" s="12">
        <f>F96</f>
        <v>97000</v>
      </c>
      <c r="G95" s="12">
        <f t="shared" si="20"/>
        <v>0</v>
      </c>
      <c r="H95" s="22">
        <f t="shared" si="17"/>
        <v>0</v>
      </c>
    </row>
    <row r="96" spans="1:8">
      <c r="A96" s="10" t="s">
        <v>69</v>
      </c>
      <c r="B96" s="11" t="s">
        <v>37</v>
      </c>
      <c r="C96" s="21" t="s">
        <v>253</v>
      </c>
      <c r="D96" s="21" t="s">
        <v>14</v>
      </c>
      <c r="E96" s="21" t="s">
        <v>152</v>
      </c>
      <c r="F96" s="12">
        <v>97000</v>
      </c>
      <c r="G96" s="12">
        <v>0</v>
      </c>
      <c r="H96" s="22">
        <f t="shared" si="17"/>
        <v>0</v>
      </c>
    </row>
    <row r="97" spans="1:8" ht="25.5">
      <c r="A97" s="10" t="s">
        <v>70</v>
      </c>
      <c r="B97" s="20" t="s">
        <v>93</v>
      </c>
      <c r="C97" s="21" t="s">
        <v>92</v>
      </c>
      <c r="D97" s="21"/>
      <c r="E97" s="21"/>
      <c r="F97" s="22">
        <f>F98</f>
        <v>60000</v>
      </c>
      <c r="G97" s="22">
        <f t="shared" ref="G97" si="21">G98</f>
        <v>45000</v>
      </c>
      <c r="H97" s="22">
        <f t="shared" si="17"/>
        <v>75</v>
      </c>
    </row>
    <row r="98" spans="1:8" ht="51">
      <c r="A98" s="10" t="s">
        <v>71</v>
      </c>
      <c r="B98" s="11" t="s">
        <v>96</v>
      </c>
      <c r="C98" s="10" t="s">
        <v>95</v>
      </c>
      <c r="D98" s="10"/>
      <c r="E98" s="10"/>
      <c r="F98" s="12">
        <f t="shared" ref="F98:G101" si="22">F99</f>
        <v>60000</v>
      </c>
      <c r="G98" s="12">
        <f t="shared" si="22"/>
        <v>45000</v>
      </c>
      <c r="H98" s="22">
        <f t="shared" si="17"/>
        <v>75</v>
      </c>
    </row>
    <row r="99" spans="1:8" ht="25.5">
      <c r="A99" s="10" t="s">
        <v>72</v>
      </c>
      <c r="B99" s="11" t="s">
        <v>18</v>
      </c>
      <c r="C99" s="10" t="s">
        <v>95</v>
      </c>
      <c r="D99" s="10" t="s">
        <v>17</v>
      </c>
      <c r="E99" s="10"/>
      <c r="F99" s="12">
        <f t="shared" si="22"/>
        <v>60000</v>
      </c>
      <c r="G99" s="12">
        <f t="shared" si="22"/>
        <v>45000</v>
      </c>
      <c r="H99" s="22">
        <f t="shared" si="17"/>
        <v>75</v>
      </c>
    </row>
    <row r="100" spans="1:8" ht="25.5">
      <c r="A100" s="10" t="s">
        <v>73</v>
      </c>
      <c r="B100" s="11" t="s">
        <v>99</v>
      </c>
      <c r="C100" s="10" t="s">
        <v>95</v>
      </c>
      <c r="D100" s="10" t="s">
        <v>98</v>
      </c>
      <c r="E100" s="10"/>
      <c r="F100" s="12">
        <f t="shared" si="22"/>
        <v>60000</v>
      </c>
      <c r="G100" s="12">
        <f t="shared" si="22"/>
        <v>45000</v>
      </c>
      <c r="H100" s="22">
        <f t="shared" si="17"/>
        <v>75</v>
      </c>
    </row>
    <row r="101" spans="1:8">
      <c r="A101" s="10" t="s">
        <v>74</v>
      </c>
      <c r="B101" s="11" t="s">
        <v>100</v>
      </c>
      <c r="C101" s="10" t="s">
        <v>95</v>
      </c>
      <c r="D101" s="10" t="s">
        <v>98</v>
      </c>
      <c r="E101" s="10" t="s">
        <v>153</v>
      </c>
      <c r="F101" s="12">
        <f t="shared" si="22"/>
        <v>60000</v>
      </c>
      <c r="G101" s="12">
        <f t="shared" si="22"/>
        <v>45000</v>
      </c>
      <c r="H101" s="22">
        <f t="shared" si="17"/>
        <v>75</v>
      </c>
    </row>
    <row r="102" spans="1:8" ht="81" customHeight="1">
      <c r="A102" s="10" t="s">
        <v>75</v>
      </c>
      <c r="B102" s="11" t="s">
        <v>101</v>
      </c>
      <c r="C102" s="21" t="s">
        <v>95</v>
      </c>
      <c r="D102" s="21" t="s">
        <v>98</v>
      </c>
      <c r="E102" s="21" t="s">
        <v>154</v>
      </c>
      <c r="F102" s="12">
        <v>60000</v>
      </c>
      <c r="G102" s="12">
        <v>45000</v>
      </c>
      <c r="H102" s="22">
        <f t="shared" si="17"/>
        <v>75</v>
      </c>
    </row>
    <row r="103" spans="1:8" ht="25.5">
      <c r="A103" s="10" t="s">
        <v>76</v>
      </c>
      <c r="B103" s="20" t="s">
        <v>103</v>
      </c>
      <c r="C103" s="21" t="s">
        <v>102</v>
      </c>
      <c r="D103" s="21"/>
      <c r="E103" s="21"/>
      <c r="F103" s="22">
        <f>F104+F109</f>
        <v>1004349</v>
      </c>
      <c r="G103" s="22">
        <f t="shared" ref="G103" si="23">G104+G109</f>
        <v>748124</v>
      </c>
      <c r="H103" s="22">
        <f t="shared" si="17"/>
        <v>74.488449732115043</v>
      </c>
    </row>
    <row r="104" spans="1:8" ht="114.75">
      <c r="A104" s="10" t="s">
        <v>77</v>
      </c>
      <c r="B104" s="13" t="s">
        <v>105</v>
      </c>
      <c r="C104" s="10" t="s">
        <v>104</v>
      </c>
      <c r="D104" s="10"/>
      <c r="E104" s="10"/>
      <c r="F104" s="12">
        <f t="shared" ref="F104:G107" si="24">F105</f>
        <v>984349</v>
      </c>
      <c r="G104" s="12">
        <f t="shared" si="24"/>
        <v>728124</v>
      </c>
      <c r="H104" s="22">
        <f t="shared" si="17"/>
        <v>73.970106131057179</v>
      </c>
    </row>
    <row r="105" spans="1:8">
      <c r="A105" s="10" t="s">
        <v>78</v>
      </c>
      <c r="B105" s="11" t="s">
        <v>107</v>
      </c>
      <c r="C105" s="10" t="s">
        <v>104</v>
      </c>
      <c r="D105" s="10" t="s">
        <v>106</v>
      </c>
      <c r="E105" s="10"/>
      <c r="F105" s="12">
        <f t="shared" si="24"/>
        <v>984349</v>
      </c>
      <c r="G105" s="12">
        <f t="shared" si="24"/>
        <v>728124</v>
      </c>
      <c r="H105" s="22">
        <f t="shared" si="17"/>
        <v>73.970106131057179</v>
      </c>
    </row>
    <row r="106" spans="1:8">
      <c r="A106" s="10" t="s">
        <v>79</v>
      </c>
      <c r="B106" s="11" t="s">
        <v>109</v>
      </c>
      <c r="C106" s="10" t="s">
        <v>104</v>
      </c>
      <c r="D106" s="10" t="s">
        <v>108</v>
      </c>
      <c r="E106" s="10"/>
      <c r="F106" s="12">
        <f t="shared" si="24"/>
        <v>984349</v>
      </c>
      <c r="G106" s="12">
        <f t="shared" si="24"/>
        <v>728124</v>
      </c>
      <c r="H106" s="22">
        <f t="shared" si="17"/>
        <v>73.970106131057179</v>
      </c>
    </row>
    <row r="107" spans="1:8" ht="38.25">
      <c r="A107" s="10" t="s">
        <v>82</v>
      </c>
      <c r="B107" s="11" t="s">
        <v>110</v>
      </c>
      <c r="C107" s="10" t="s">
        <v>104</v>
      </c>
      <c r="D107" s="10" t="s">
        <v>108</v>
      </c>
      <c r="E107" s="10" t="s">
        <v>155</v>
      </c>
      <c r="F107" s="12">
        <f t="shared" si="24"/>
        <v>984349</v>
      </c>
      <c r="G107" s="12">
        <f t="shared" si="24"/>
        <v>728124</v>
      </c>
      <c r="H107" s="22">
        <f t="shared" si="17"/>
        <v>73.970106131057179</v>
      </c>
    </row>
    <row r="108" spans="1:8" ht="25.5">
      <c r="A108" s="10" t="s">
        <v>83</v>
      </c>
      <c r="B108" s="11" t="s">
        <v>111</v>
      </c>
      <c r="C108" s="21" t="s">
        <v>104</v>
      </c>
      <c r="D108" s="21" t="s">
        <v>108</v>
      </c>
      <c r="E108" s="21" t="s">
        <v>156</v>
      </c>
      <c r="F108" s="12">
        <v>984349</v>
      </c>
      <c r="G108" s="12">
        <v>728124</v>
      </c>
      <c r="H108" s="22">
        <f t="shared" si="17"/>
        <v>73.970106131057179</v>
      </c>
    </row>
    <row r="109" spans="1:8" ht="89.25">
      <c r="A109" s="10" t="s">
        <v>84</v>
      </c>
      <c r="B109" s="11" t="s">
        <v>265</v>
      </c>
      <c r="C109" s="10" t="s">
        <v>266</v>
      </c>
      <c r="D109" s="10"/>
      <c r="E109" s="10"/>
      <c r="F109" s="12">
        <f>F110</f>
        <v>20000</v>
      </c>
      <c r="G109" s="12">
        <f t="shared" ref="G109:G112" si="25">G110</f>
        <v>20000</v>
      </c>
      <c r="H109" s="22">
        <f t="shared" si="17"/>
        <v>100</v>
      </c>
    </row>
    <row r="110" spans="1:8" ht="25.5">
      <c r="A110" s="10" t="s">
        <v>85</v>
      </c>
      <c r="B110" s="11" t="s">
        <v>13</v>
      </c>
      <c r="C110" s="10" t="s">
        <v>266</v>
      </c>
      <c r="D110" s="10" t="s">
        <v>12</v>
      </c>
      <c r="E110" s="10"/>
      <c r="F110" s="12">
        <f>F111</f>
        <v>20000</v>
      </c>
      <c r="G110" s="12">
        <f t="shared" si="25"/>
        <v>20000</v>
      </c>
      <c r="H110" s="22">
        <f t="shared" si="17"/>
        <v>100</v>
      </c>
    </row>
    <row r="111" spans="1:8" ht="38.25">
      <c r="A111" s="10" t="s">
        <v>41</v>
      </c>
      <c r="B111" s="11" t="s">
        <v>15</v>
      </c>
      <c r="C111" s="10" t="s">
        <v>266</v>
      </c>
      <c r="D111" s="10" t="s">
        <v>14</v>
      </c>
      <c r="E111" s="10"/>
      <c r="F111" s="12">
        <f>F112</f>
        <v>20000</v>
      </c>
      <c r="G111" s="12">
        <f t="shared" si="25"/>
        <v>20000</v>
      </c>
      <c r="H111" s="22">
        <f t="shared" si="17"/>
        <v>100</v>
      </c>
    </row>
    <row r="112" spans="1:8">
      <c r="A112" s="10" t="s">
        <v>86</v>
      </c>
      <c r="B112" s="11" t="s">
        <v>28</v>
      </c>
      <c r="C112" s="10" t="s">
        <v>266</v>
      </c>
      <c r="D112" s="10" t="s">
        <v>14</v>
      </c>
      <c r="E112" s="10" t="s">
        <v>148</v>
      </c>
      <c r="F112" s="12">
        <f>F113</f>
        <v>20000</v>
      </c>
      <c r="G112" s="12">
        <f t="shared" si="25"/>
        <v>20000</v>
      </c>
      <c r="H112" s="22">
        <f t="shared" si="17"/>
        <v>100</v>
      </c>
    </row>
    <row r="113" spans="1:8" ht="25.5">
      <c r="A113" s="10" t="s">
        <v>87</v>
      </c>
      <c r="B113" s="11" t="s">
        <v>267</v>
      </c>
      <c r="C113" s="21" t="s">
        <v>266</v>
      </c>
      <c r="D113" s="21" t="s">
        <v>14</v>
      </c>
      <c r="E113" s="21" t="s">
        <v>268</v>
      </c>
      <c r="F113" s="12">
        <v>20000</v>
      </c>
      <c r="G113" s="12">
        <v>20000</v>
      </c>
      <c r="H113" s="22">
        <f t="shared" si="17"/>
        <v>100</v>
      </c>
    </row>
    <row r="114" spans="1:8">
      <c r="A114" s="10" t="s">
        <v>88</v>
      </c>
      <c r="B114" s="20" t="s">
        <v>113</v>
      </c>
      <c r="C114" s="21" t="s">
        <v>112</v>
      </c>
      <c r="D114" s="21"/>
      <c r="E114" s="21"/>
      <c r="F114" s="22">
        <f>F115+F143+F138</f>
        <v>7672016.5499999998</v>
      </c>
      <c r="G114" s="22">
        <f>G115+G143+G138</f>
        <v>5690302.71</v>
      </c>
      <c r="H114" s="22">
        <f t="shared" si="17"/>
        <v>74.16958335419649</v>
      </c>
    </row>
    <row r="115" spans="1:8" ht="25.5">
      <c r="A115" s="10" t="s">
        <v>89</v>
      </c>
      <c r="B115" s="20" t="s">
        <v>115</v>
      </c>
      <c r="C115" s="21" t="s">
        <v>114</v>
      </c>
      <c r="D115" s="21"/>
      <c r="E115" s="21"/>
      <c r="F115" s="22">
        <f>F116+F125+F129+F134</f>
        <v>6062367.5499999998</v>
      </c>
      <c r="G115" s="22">
        <f t="shared" ref="G115" si="26">G116+G125+G129+G134</f>
        <v>4290780.96</v>
      </c>
      <c r="H115" s="22">
        <f t="shared" si="17"/>
        <v>70.777314714281886</v>
      </c>
    </row>
    <row r="116" spans="1:8" ht="51">
      <c r="A116" s="10" t="s">
        <v>90</v>
      </c>
      <c r="B116" s="11" t="s">
        <v>117</v>
      </c>
      <c r="C116" s="10" t="s">
        <v>116</v>
      </c>
      <c r="D116" s="10"/>
      <c r="E116" s="10"/>
      <c r="F116" s="12">
        <f>F117+F121</f>
        <v>3621901.55</v>
      </c>
      <c r="G116" s="12">
        <f>G117+G121</f>
        <v>2351789.0299999998</v>
      </c>
      <c r="H116" s="22">
        <f t="shared" si="17"/>
        <v>64.932439425362062</v>
      </c>
    </row>
    <row r="117" spans="1:8" ht="63.75">
      <c r="A117" s="10" t="s">
        <v>213</v>
      </c>
      <c r="B117" s="11" t="s">
        <v>42</v>
      </c>
      <c r="C117" s="10" t="s">
        <v>116</v>
      </c>
      <c r="D117" s="10" t="s">
        <v>41</v>
      </c>
      <c r="E117" s="10"/>
      <c r="F117" s="12">
        <f t="shared" ref="F117:G119" si="27">F118</f>
        <v>2546920</v>
      </c>
      <c r="G117" s="12">
        <f t="shared" si="27"/>
        <v>1861847.42</v>
      </c>
      <c r="H117" s="22">
        <f t="shared" si="17"/>
        <v>73.101919966076665</v>
      </c>
    </row>
    <row r="118" spans="1:8" ht="25.5">
      <c r="A118" s="10" t="s">
        <v>214</v>
      </c>
      <c r="B118" s="11" t="s">
        <v>118</v>
      </c>
      <c r="C118" s="10" t="s">
        <v>116</v>
      </c>
      <c r="D118" s="10" t="s">
        <v>91</v>
      </c>
      <c r="E118" s="10"/>
      <c r="F118" s="12">
        <f t="shared" si="27"/>
        <v>2546920</v>
      </c>
      <c r="G118" s="12">
        <f t="shared" si="27"/>
        <v>1861847.42</v>
      </c>
      <c r="H118" s="22">
        <f t="shared" si="17"/>
        <v>73.101919966076665</v>
      </c>
    </row>
    <row r="119" spans="1:8">
      <c r="A119" s="10" t="s">
        <v>215</v>
      </c>
      <c r="B119" s="11" t="s">
        <v>119</v>
      </c>
      <c r="C119" s="10" t="s">
        <v>116</v>
      </c>
      <c r="D119" s="10" t="s">
        <v>91</v>
      </c>
      <c r="E119" s="10" t="s">
        <v>157</v>
      </c>
      <c r="F119" s="12">
        <f t="shared" si="27"/>
        <v>2546920</v>
      </c>
      <c r="G119" s="12">
        <f t="shared" si="27"/>
        <v>1861847.42</v>
      </c>
      <c r="H119" s="22">
        <f t="shared" si="17"/>
        <v>73.101919966076665</v>
      </c>
    </row>
    <row r="120" spans="1:8" ht="51">
      <c r="A120" s="10" t="s">
        <v>281</v>
      </c>
      <c r="B120" s="11" t="s">
        <v>120</v>
      </c>
      <c r="C120" s="21" t="s">
        <v>116</v>
      </c>
      <c r="D120" s="21" t="s">
        <v>91</v>
      </c>
      <c r="E120" s="21" t="s">
        <v>158</v>
      </c>
      <c r="F120" s="12">
        <v>2546920</v>
      </c>
      <c r="G120" s="12">
        <v>1861847.42</v>
      </c>
      <c r="H120" s="22">
        <f t="shared" si="17"/>
        <v>73.101919966076665</v>
      </c>
    </row>
    <row r="121" spans="1:8" ht="25.5">
      <c r="A121" s="10" t="s">
        <v>44</v>
      </c>
      <c r="B121" s="11" t="s">
        <v>13</v>
      </c>
      <c r="C121" s="10" t="s">
        <v>116</v>
      </c>
      <c r="D121" s="10" t="s">
        <v>12</v>
      </c>
      <c r="E121" s="10"/>
      <c r="F121" s="12">
        <f t="shared" ref="F121:G122" si="28">F122</f>
        <v>1074981.55</v>
      </c>
      <c r="G121" s="12">
        <f t="shared" si="28"/>
        <v>489941.61</v>
      </c>
      <c r="H121" s="22">
        <f t="shared" si="17"/>
        <v>45.576745945081562</v>
      </c>
    </row>
    <row r="122" spans="1:8" ht="38.25">
      <c r="A122" s="10" t="s">
        <v>282</v>
      </c>
      <c r="B122" s="11" t="s">
        <v>15</v>
      </c>
      <c r="C122" s="10" t="s">
        <v>116</v>
      </c>
      <c r="D122" s="10" t="s">
        <v>14</v>
      </c>
      <c r="E122" s="10"/>
      <c r="F122" s="12">
        <f t="shared" si="28"/>
        <v>1074981.55</v>
      </c>
      <c r="G122" s="12">
        <f t="shared" si="28"/>
        <v>489941.61</v>
      </c>
      <c r="H122" s="22">
        <f t="shared" si="17"/>
        <v>45.576745945081562</v>
      </c>
    </row>
    <row r="123" spans="1:8">
      <c r="A123" s="10" t="s">
        <v>283</v>
      </c>
      <c r="B123" s="11" t="s">
        <v>119</v>
      </c>
      <c r="C123" s="10" t="s">
        <v>116</v>
      </c>
      <c r="D123" s="10" t="s">
        <v>14</v>
      </c>
      <c r="E123" s="10" t="s">
        <v>157</v>
      </c>
      <c r="F123" s="12">
        <f>F124</f>
        <v>1074981.55</v>
      </c>
      <c r="G123" s="12">
        <f>G124</f>
        <v>489941.61</v>
      </c>
      <c r="H123" s="22">
        <f t="shared" si="17"/>
        <v>45.576745945081562</v>
      </c>
    </row>
    <row r="124" spans="1:8" ht="51">
      <c r="A124" s="10" t="s">
        <v>284</v>
      </c>
      <c r="B124" s="11" t="s">
        <v>120</v>
      </c>
      <c r="C124" s="21" t="s">
        <v>116</v>
      </c>
      <c r="D124" s="21" t="s">
        <v>14</v>
      </c>
      <c r="E124" s="21" t="s">
        <v>158</v>
      </c>
      <c r="F124" s="12">
        <v>1074981.55</v>
      </c>
      <c r="G124" s="12">
        <v>489941.61</v>
      </c>
      <c r="H124" s="22">
        <f t="shared" si="17"/>
        <v>45.576745945081562</v>
      </c>
    </row>
    <row r="125" spans="1:8" ht="51">
      <c r="A125" s="10" t="s">
        <v>216</v>
      </c>
      <c r="B125" s="11" t="s">
        <v>269</v>
      </c>
      <c r="C125" s="10" t="s">
        <v>270</v>
      </c>
      <c r="D125" s="10" t="s">
        <v>41</v>
      </c>
      <c r="E125" s="10"/>
      <c r="F125" s="12">
        <f>F126</f>
        <v>1205210</v>
      </c>
      <c r="G125" s="12">
        <f t="shared" ref="G125:G127" si="29">G126</f>
        <v>1024233.34</v>
      </c>
      <c r="H125" s="22">
        <f t="shared" si="17"/>
        <v>84.983806971399162</v>
      </c>
    </row>
    <row r="126" spans="1:8" ht="25.5">
      <c r="A126" s="10" t="s">
        <v>217</v>
      </c>
      <c r="B126" s="11" t="s">
        <v>118</v>
      </c>
      <c r="C126" s="10" t="s">
        <v>270</v>
      </c>
      <c r="D126" s="10" t="s">
        <v>91</v>
      </c>
      <c r="E126" s="10"/>
      <c r="F126" s="12">
        <f>F127</f>
        <v>1205210</v>
      </c>
      <c r="G126" s="12">
        <f t="shared" si="29"/>
        <v>1024233.34</v>
      </c>
      <c r="H126" s="22">
        <f t="shared" si="17"/>
        <v>84.983806971399162</v>
      </c>
    </row>
    <row r="127" spans="1:8">
      <c r="A127" s="10" t="s">
        <v>218</v>
      </c>
      <c r="B127" s="11" t="s">
        <v>119</v>
      </c>
      <c r="C127" s="10" t="s">
        <v>270</v>
      </c>
      <c r="D127" s="10" t="s">
        <v>91</v>
      </c>
      <c r="E127" s="10" t="s">
        <v>157</v>
      </c>
      <c r="F127" s="12">
        <f>F128</f>
        <v>1205210</v>
      </c>
      <c r="G127" s="12">
        <f t="shared" si="29"/>
        <v>1024233.34</v>
      </c>
      <c r="H127" s="22">
        <f t="shared" si="17"/>
        <v>84.983806971399162</v>
      </c>
    </row>
    <row r="128" spans="1:8" ht="51">
      <c r="A128" s="10" t="s">
        <v>219</v>
      </c>
      <c r="B128" s="11" t="s">
        <v>120</v>
      </c>
      <c r="C128" s="10" t="s">
        <v>270</v>
      </c>
      <c r="D128" s="21" t="s">
        <v>91</v>
      </c>
      <c r="E128" s="21" t="s">
        <v>158</v>
      </c>
      <c r="F128" s="12">
        <v>1205210</v>
      </c>
      <c r="G128" s="12">
        <v>1024233.34</v>
      </c>
      <c r="H128" s="22">
        <f t="shared" si="17"/>
        <v>84.983806971399162</v>
      </c>
    </row>
    <row r="129" spans="1:8" ht="25.5">
      <c r="A129" s="10" t="s">
        <v>220</v>
      </c>
      <c r="B129" s="11" t="s">
        <v>122</v>
      </c>
      <c r="C129" s="10" t="s">
        <v>121</v>
      </c>
      <c r="D129" s="10"/>
      <c r="E129" s="10"/>
      <c r="F129" s="12">
        <f t="shared" ref="F129:G131" si="30">F130</f>
        <v>980565</v>
      </c>
      <c r="G129" s="12">
        <f t="shared" si="30"/>
        <v>728554.71</v>
      </c>
      <c r="H129" s="22">
        <f t="shared" si="17"/>
        <v>74.299481421425398</v>
      </c>
    </row>
    <row r="130" spans="1:8" ht="63.75">
      <c r="A130" s="10" t="s">
        <v>221</v>
      </c>
      <c r="B130" s="11" t="s">
        <v>42</v>
      </c>
      <c r="C130" s="10" t="s">
        <v>121</v>
      </c>
      <c r="D130" s="10" t="s">
        <v>41</v>
      </c>
      <c r="E130" s="10"/>
      <c r="F130" s="12">
        <f t="shared" si="30"/>
        <v>980565</v>
      </c>
      <c r="G130" s="12">
        <f t="shared" si="30"/>
        <v>728554.71</v>
      </c>
      <c r="H130" s="22">
        <f t="shared" si="17"/>
        <v>74.299481421425398</v>
      </c>
    </row>
    <row r="131" spans="1:8" ht="25.5">
      <c r="A131" s="10" t="s">
        <v>91</v>
      </c>
      <c r="B131" s="11" t="s">
        <v>118</v>
      </c>
      <c r="C131" s="10" t="s">
        <v>121</v>
      </c>
      <c r="D131" s="10" t="s">
        <v>91</v>
      </c>
      <c r="E131" s="10"/>
      <c r="F131" s="12">
        <f t="shared" si="30"/>
        <v>980565</v>
      </c>
      <c r="G131" s="12">
        <f t="shared" si="30"/>
        <v>728554.71</v>
      </c>
      <c r="H131" s="22">
        <f t="shared" si="17"/>
        <v>74.299481421425398</v>
      </c>
    </row>
    <row r="132" spans="1:8">
      <c r="A132" s="10" t="s">
        <v>222</v>
      </c>
      <c r="B132" s="11" t="s">
        <v>119</v>
      </c>
      <c r="C132" s="10" t="s">
        <v>121</v>
      </c>
      <c r="D132" s="10" t="s">
        <v>91</v>
      </c>
      <c r="E132" s="10" t="s">
        <v>157</v>
      </c>
      <c r="F132" s="12">
        <f>F133</f>
        <v>980565</v>
      </c>
      <c r="G132" s="12">
        <f>G133</f>
        <v>728554.71</v>
      </c>
      <c r="H132" s="22">
        <f t="shared" si="17"/>
        <v>74.299481421425398</v>
      </c>
    </row>
    <row r="133" spans="1:8" ht="38.25">
      <c r="A133" s="10" t="s">
        <v>223</v>
      </c>
      <c r="B133" s="11" t="s">
        <v>123</v>
      </c>
      <c r="C133" s="21" t="s">
        <v>121</v>
      </c>
      <c r="D133" s="21" t="s">
        <v>91</v>
      </c>
      <c r="E133" s="21" t="s">
        <v>159</v>
      </c>
      <c r="F133" s="12">
        <v>980565</v>
      </c>
      <c r="G133" s="12">
        <v>728554.71</v>
      </c>
      <c r="H133" s="22">
        <f t="shared" si="17"/>
        <v>74.299481421425398</v>
      </c>
    </row>
    <row r="134" spans="1:8" ht="38.25">
      <c r="A134" s="10" t="s">
        <v>224</v>
      </c>
      <c r="B134" s="11" t="s">
        <v>271</v>
      </c>
      <c r="C134" s="10" t="s">
        <v>272</v>
      </c>
      <c r="D134" s="10" t="s">
        <v>41</v>
      </c>
      <c r="E134" s="10"/>
      <c r="F134" s="12">
        <f>F135</f>
        <v>254691</v>
      </c>
      <c r="G134" s="12">
        <f t="shared" ref="G134:G136" si="31">G135</f>
        <v>186203.88</v>
      </c>
      <c r="H134" s="22">
        <f t="shared" si="17"/>
        <v>73.109721191561533</v>
      </c>
    </row>
    <row r="135" spans="1:8" ht="25.5">
      <c r="A135" s="10" t="s">
        <v>225</v>
      </c>
      <c r="B135" s="11" t="s">
        <v>118</v>
      </c>
      <c r="C135" s="10" t="s">
        <v>272</v>
      </c>
      <c r="D135" s="10" t="s">
        <v>91</v>
      </c>
      <c r="E135" s="10"/>
      <c r="F135" s="12">
        <f>F136</f>
        <v>254691</v>
      </c>
      <c r="G135" s="12">
        <f t="shared" si="31"/>
        <v>186203.88</v>
      </c>
      <c r="H135" s="22">
        <f t="shared" si="17"/>
        <v>73.109721191561533</v>
      </c>
    </row>
    <row r="136" spans="1:8">
      <c r="A136" s="10" t="s">
        <v>226</v>
      </c>
      <c r="B136" s="11" t="s">
        <v>119</v>
      </c>
      <c r="C136" s="10" t="s">
        <v>272</v>
      </c>
      <c r="D136" s="10" t="s">
        <v>91</v>
      </c>
      <c r="E136" s="10" t="s">
        <v>157</v>
      </c>
      <c r="F136" s="12">
        <f>F137</f>
        <v>254691</v>
      </c>
      <c r="G136" s="12">
        <f t="shared" si="31"/>
        <v>186203.88</v>
      </c>
      <c r="H136" s="22">
        <f t="shared" si="17"/>
        <v>73.109721191561533</v>
      </c>
    </row>
    <row r="137" spans="1:8" ht="51">
      <c r="A137" s="10" t="s">
        <v>227</v>
      </c>
      <c r="B137" s="11" t="s">
        <v>120</v>
      </c>
      <c r="C137" s="10" t="s">
        <v>272</v>
      </c>
      <c r="D137" s="21" t="s">
        <v>91</v>
      </c>
      <c r="E137" s="21" t="s">
        <v>158</v>
      </c>
      <c r="F137" s="12">
        <v>254691</v>
      </c>
      <c r="G137" s="12">
        <v>186203.88</v>
      </c>
      <c r="H137" s="22">
        <f t="shared" si="17"/>
        <v>73.109721191561533</v>
      </c>
    </row>
    <row r="138" spans="1:8" ht="25.5">
      <c r="A138" s="10" t="s">
        <v>228</v>
      </c>
      <c r="B138" s="35" t="s">
        <v>125</v>
      </c>
      <c r="C138" s="36" t="s">
        <v>124</v>
      </c>
      <c r="D138" s="25"/>
      <c r="E138" s="25"/>
      <c r="F138" s="32">
        <f t="shared" ref="F138:G141" si="32">F139</f>
        <v>50000</v>
      </c>
      <c r="G138" s="32">
        <f t="shared" si="32"/>
        <v>0</v>
      </c>
      <c r="H138" s="22">
        <f t="shared" si="17"/>
        <v>0</v>
      </c>
    </row>
    <row r="139" spans="1:8">
      <c r="A139" s="10" t="s">
        <v>229</v>
      </c>
      <c r="B139" s="28" t="s">
        <v>63</v>
      </c>
      <c r="C139" s="27" t="s">
        <v>126</v>
      </c>
      <c r="D139" s="27" t="s">
        <v>62</v>
      </c>
      <c r="E139" s="27"/>
      <c r="F139" s="12">
        <f t="shared" si="32"/>
        <v>50000</v>
      </c>
      <c r="G139" s="12">
        <f t="shared" si="32"/>
        <v>0</v>
      </c>
      <c r="H139" s="22">
        <f t="shared" si="17"/>
        <v>0</v>
      </c>
    </row>
    <row r="140" spans="1:8">
      <c r="A140" s="10" t="s">
        <v>230</v>
      </c>
      <c r="B140" s="28" t="s">
        <v>128</v>
      </c>
      <c r="C140" s="27" t="s">
        <v>126</v>
      </c>
      <c r="D140" s="27" t="s">
        <v>127</v>
      </c>
      <c r="E140" s="27"/>
      <c r="F140" s="12">
        <f t="shared" si="32"/>
        <v>50000</v>
      </c>
      <c r="G140" s="12">
        <f t="shared" si="32"/>
        <v>0</v>
      </c>
      <c r="H140" s="22">
        <f t="shared" si="17"/>
        <v>0</v>
      </c>
    </row>
    <row r="141" spans="1:8">
      <c r="A141" s="10" t="s">
        <v>231</v>
      </c>
      <c r="B141" s="28" t="s">
        <v>119</v>
      </c>
      <c r="C141" s="27" t="s">
        <v>126</v>
      </c>
      <c r="D141" s="27" t="s">
        <v>127</v>
      </c>
      <c r="E141" s="27" t="s">
        <v>157</v>
      </c>
      <c r="F141" s="12">
        <f t="shared" si="32"/>
        <v>50000</v>
      </c>
      <c r="G141" s="12">
        <f t="shared" si="32"/>
        <v>0</v>
      </c>
      <c r="H141" s="22">
        <f t="shared" ref="H141:H170" si="33">(G141/F141)*100</f>
        <v>0</v>
      </c>
    </row>
    <row r="142" spans="1:8">
      <c r="A142" s="10" t="s">
        <v>232</v>
      </c>
      <c r="B142" s="28" t="s">
        <v>129</v>
      </c>
      <c r="C142" s="29" t="s">
        <v>126</v>
      </c>
      <c r="D142" s="29" t="s">
        <v>127</v>
      </c>
      <c r="E142" s="29" t="s">
        <v>160</v>
      </c>
      <c r="F142" s="12">
        <v>50000</v>
      </c>
      <c r="G142" s="12">
        <v>0</v>
      </c>
      <c r="H142" s="22">
        <f t="shared" si="33"/>
        <v>0</v>
      </c>
    </row>
    <row r="143" spans="1:8" ht="25.5">
      <c r="A143" s="10" t="s">
        <v>233</v>
      </c>
      <c r="B143" s="20" t="s">
        <v>131</v>
      </c>
      <c r="C143" s="21" t="s">
        <v>130</v>
      </c>
      <c r="D143" s="21"/>
      <c r="E143" s="21"/>
      <c r="F143" s="22">
        <f>F144+F149+F158+F165</f>
        <v>1559649</v>
      </c>
      <c r="G143" s="22">
        <f>G144+G149+G158+G165</f>
        <v>1399521.75</v>
      </c>
      <c r="H143" s="22">
        <f t="shared" si="33"/>
        <v>89.733122644902792</v>
      </c>
    </row>
    <row r="144" spans="1:8" ht="51">
      <c r="A144" s="10" t="s">
        <v>234</v>
      </c>
      <c r="B144" s="11" t="s">
        <v>133</v>
      </c>
      <c r="C144" s="10" t="s">
        <v>132</v>
      </c>
      <c r="D144" s="10"/>
      <c r="E144" s="10"/>
      <c r="F144" s="12">
        <f t="shared" ref="F144:G147" si="34">F145</f>
        <v>3400</v>
      </c>
      <c r="G144" s="12">
        <f t="shared" si="34"/>
        <v>3238</v>
      </c>
      <c r="H144" s="22">
        <f t="shared" si="33"/>
        <v>95.235294117647058</v>
      </c>
    </row>
    <row r="145" spans="1:8">
      <c r="A145" s="10" t="s">
        <v>235</v>
      </c>
      <c r="B145" s="11" t="s">
        <v>63</v>
      </c>
      <c r="C145" s="10" t="s">
        <v>132</v>
      </c>
      <c r="D145" s="10" t="s">
        <v>62</v>
      </c>
      <c r="E145" s="10"/>
      <c r="F145" s="12">
        <f t="shared" si="34"/>
        <v>3400</v>
      </c>
      <c r="G145" s="12">
        <f t="shared" si="34"/>
        <v>3238</v>
      </c>
      <c r="H145" s="22">
        <f t="shared" si="33"/>
        <v>95.235294117647058</v>
      </c>
    </row>
    <row r="146" spans="1:8">
      <c r="A146" s="10" t="s">
        <v>236</v>
      </c>
      <c r="B146" s="11" t="s">
        <v>66</v>
      </c>
      <c r="C146" s="10" t="s">
        <v>132</v>
      </c>
      <c r="D146" s="10" t="s">
        <v>65</v>
      </c>
      <c r="E146" s="10"/>
      <c r="F146" s="12">
        <f t="shared" si="34"/>
        <v>3400</v>
      </c>
      <c r="G146" s="12">
        <f t="shared" si="34"/>
        <v>3238</v>
      </c>
      <c r="H146" s="22">
        <f t="shared" si="33"/>
        <v>95.235294117647058</v>
      </c>
    </row>
    <row r="147" spans="1:8">
      <c r="A147" s="10" t="s">
        <v>237</v>
      </c>
      <c r="B147" s="11" t="s">
        <v>119</v>
      </c>
      <c r="C147" s="10" t="s">
        <v>132</v>
      </c>
      <c r="D147" s="10" t="s">
        <v>65</v>
      </c>
      <c r="E147" s="10" t="s">
        <v>157</v>
      </c>
      <c r="F147" s="12">
        <f t="shared" si="34"/>
        <v>3400</v>
      </c>
      <c r="G147" s="12">
        <f t="shared" si="34"/>
        <v>3238</v>
      </c>
      <c r="H147" s="22">
        <f t="shared" si="33"/>
        <v>95.235294117647058</v>
      </c>
    </row>
    <row r="148" spans="1:8">
      <c r="A148" s="10" t="s">
        <v>238</v>
      </c>
      <c r="B148" s="11" t="s">
        <v>134</v>
      </c>
      <c r="C148" s="21" t="s">
        <v>132</v>
      </c>
      <c r="D148" s="21" t="s">
        <v>65</v>
      </c>
      <c r="E148" s="21" t="s">
        <v>161</v>
      </c>
      <c r="F148" s="12">
        <v>3400</v>
      </c>
      <c r="G148" s="12">
        <v>3238</v>
      </c>
      <c r="H148" s="22">
        <f t="shared" si="33"/>
        <v>95.235294117647058</v>
      </c>
    </row>
    <row r="149" spans="1:8" ht="51">
      <c r="A149" s="10" t="s">
        <v>239</v>
      </c>
      <c r="B149" s="11" t="s">
        <v>136</v>
      </c>
      <c r="C149" s="10" t="s">
        <v>135</v>
      </c>
      <c r="D149" s="10"/>
      <c r="E149" s="10"/>
      <c r="F149" s="12">
        <f>F150+F154</f>
        <v>409265</v>
      </c>
      <c r="G149" s="12">
        <f>G150+G154</f>
        <v>282729.15999999997</v>
      </c>
      <c r="H149" s="22">
        <f t="shared" si="33"/>
        <v>69.082174141448689</v>
      </c>
    </row>
    <row r="150" spans="1:8" ht="63.75">
      <c r="A150" s="10" t="s">
        <v>240</v>
      </c>
      <c r="B150" s="11" t="s">
        <v>42</v>
      </c>
      <c r="C150" s="10" t="s">
        <v>135</v>
      </c>
      <c r="D150" s="10" t="s">
        <v>41</v>
      </c>
      <c r="E150" s="10"/>
      <c r="F150" s="12">
        <f t="shared" ref="F150:G152" si="35">F151</f>
        <v>359800</v>
      </c>
      <c r="G150" s="12">
        <f t="shared" si="35"/>
        <v>271858.15999999997</v>
      </c>
      <c r="H150" s="22">
        <f t="shared" si="33"/>
        <v>75.558132295719844</v>
      </c>
    </row>
    <row r="151" spans="1:8" ht="25.5">
      <c r="A151" s="10" t="s">
        <v>241</v>
      </c>
      <c r="B151" s="11" t="s">
        <v>118</v>
      </c>
      <c r="C151" s="10" t="s">
        <v>135</v>
      </c>
      <c r="D151" s="10" t="s">
        <v>91</v>
      </c>
      <c r="E151" s="10"/>
      <c r="F151" s="12">
        <f t="shared" si="35"/>
        <v>359800</v>
      </c>
      <c r="G151" s="12">
        <f t="shared" si="35"/>
        <v>271858.15999999997</v>
      </c>
      <c r="H151" s="22">
        <f t="shared" si="33"/>
        <v>75.558132295719844</v>
      </c>
    </row>
    <row r="152" spans="1:8">
      <c r="A152" s="10" t="s">
        <v>94</v>
      </c>
      <c r="B152" s="11" t="s">
        <v>137</v>
      </c>
      <c r="C152" s="10" t="s">
        <v>135</v>
      </c>
      <c r="D152" s="10" t="s">
        <v>91</v>
      </c>
      <c r="E152" s="10" t="s">
        <v>162</v>
      </c>
      <c r="F152" s="12">
        <f t="shared" si="35"/>
        <v>359800</v>
      </c>
      <c r="G152" s="12">
        <f t="shared" si="35"/>
        <v>271858.15999999997</v>
      </c>
      <c r="H152" s="22">
        <f t="shared" si="33"/>
        <v>75.558132295719844</v>
      </c>
    </row>
    <row r="153" spans="1:8">
      <c r="A153" s="10" t="s">
        <v>97</v>
      </c>
      <c r="B153" s="11" t="s">
        <v>138</v>
      </c>
      <c r="C153" s="21" t="s">
        <v>135</v>
      </c>
      <c r="D153" s="21" t="s">
        <v>91</v>
      </c>
      <c r="E153" s="21" t="s">
        <v>163</v>
      </c>
      <c r="F153" s="12">
        <v>359800</v>
      </c>
      <c r="G153" s="12">
        <v>271858.15999999997</v>
      </c>
      <c r="H153" s="22">
        <f t="shared" si="33"/>
        <v>75.558132295719844</v>
      </c>
    </row>
    <row r="154" spans="1:8" ht="25.5">
      <c r="A154" s="10" t="s">
        <v>285</v>
      </c>
      <c r="B154" s="11" t="s">
        <v>13</v>
      </c>
      <c r="C154" s="10" t="s">
        <v>135</v>
      </c>
      <c r="D154" s="10" t="s">
        <v>12</v>
      </c>
      <c r="E154" s="10"/>
      <c r="F154" s="12">
        <f t="shared" ref="F154:G156" si="36">F155</f>
        <v>49465</v>
      </c>
      <c r="G154" s="12">
        <f t="shared" si="36"/>
        <v>10871</v>
      </c>
      <c r="H154" s="22">
        <f t="shared" si="33"/>
        <v>21.977155564540585</v>
      </c>
    </row>
    <row r="155" spans="1:8" ht="38.25">
      <c r="A155" s="10" t="s">
        <v>286</v>
      </c>
      <c r="B155" s="11" t="s">
        <v>15</v>
      </c>
      <c r="C155" s="10" t="s">
        <v>135</v>
      </c>
      <c r="D155" s="10" t="s">
        <v>14</v>
      </c>
      <c r="E155" s="10"/>
      <c r="F155" s="12">
        <f t="shared" si="36"/>
        <v>49465</v>
      </c>
      <c r="G155" s="12">
        <f t="shared" si="36"/>
        <v>10871</v>
      </c>
      <c r="H155" s="22">
        <f t="shared" si="33"/>
        <v>21.977155564540585</v>
      </c>
    </row>
    <row r="156" spans="1:8">
      <c r="A156" s="10" t="s">
        <v>287</v>
      </c>
      <c r="B156" s="11" t="s">
        <v>137</v>
      </c>
      <c r="C156" s="10" t="s">
        <v>135</v>
      </c>
      <c r="D156" s="10" t="s">
        <v>14</v>
      </c>
      <c r="E156" s="10" t="s">
        <v>162</v>
      </c>
      <c r="F156" s="12">
        <f t="shared" si="36"/>
        <v>49465</v>
      </c>
      <c r="G156" s="12">
        <f t="shared" si="36"/>
        <v>10871</v>
      </c>
      <c r="H156" s="22">
        <f t="shared" si="33"/>
        <v>21.977155564540585</v>
      </c>
    </row>
    <row r="157" spans="1:8">
      <c r="A157" s="10" t="s">
        <v>288</v>
      </c>
      <c r="B157" s="11" t="s">
        <v>138</v>
      </c>
      <c r="C157" s="21" t="s">
        <v>135</v>
      </c>
      <c r="D157" s="21" t="s">
        <v>14</v>
      </c>
      <c r="E157" s="21" t="s">
        <v>163</v>
      </c>
      <c r="F157" s="12">
        <v>49465</v>
      </c>
      <c r="G157" s="12">
        <v>10871</v>
      </c>
      <c r="H157" s="22">
        <f t="shared" si="33"/>
        <v>21.977155564540585</v>
      </c>
    </row>
    <row r="158" spans="1:8" ht="12.75" customHeight="1">
      <c r="A158" s="10" t="s">
        <v>289</v>
      </c>
      <c r="B158" s="11" t="s">
        <v>140</v>
      </c>
      <c r="C158" s="10" t="s">
        <v>139</v>
      </c>
      <c r="D158" s="10"/>
      <c r="E158" s="10"/>
      <c r="F158" s="12">
        <f>F159+F162</f>
        <v>18584</v>
      </c>
      <c r="G158" s="12">
        <f t="shared" ref="G158" si="37">G159+G162</f>
        <v>2250</v>
      </c>
      <c r="H158" s="22">
        <f t="shared" si="33"/>
        <v>12.107188979767541</v>
      </c>
    </row>
    <row r="159" spans="1:8" ht="12.75" customHeight="1">
      <c r="A159" s="10" t="s">
        <v>290</v>
      </c>
      <c r="B159" s="11" t="s">
        <v>42</v>
      </c>
      <c r="C159" s="10" t="s">
        <v>139</v>
      </c>
      <c r="D159" s="10" t="s">
        <v>41</v>
      </c>
      <c r="E159" s="10" t="s">
        <v>157</v>
      </c>
      <c r="F159" s="12">
        <f>F160</f>
        <v>14084</v>
      </c>
      <c r="G159" s="12">
        <f t="shared" ref="G159" si="38">G160</f>
        <v>0</v>
      </c>
      <c r="H159" s="22">
        <f t="shared" si="33"/>
        <v>0</v>
      </c>
    </row>
    <row r="160" spans="1:8" ht="12.75" customHeight="1">
      <c r="A160" s="10" t="s">
        <v>291</v>
      </c>
      <c r="B160" s="11" t="s">
        <v>45</v>
      </c>
      <c r="C160" s="21" t="s">
        <v>139</v>
      </c>
      <c r="D160" s="21" t="s">
        <v>91</v>
      </c>
      <c r="E160" s="21" t="s">
        <v>161</v>
      </c>
      <c r="F160" s="12">
        <v>14084</v>
      </c>
      <c r="G160" s="12">
        <v>0</v>
      </c>
      <c r="H160" s="22">
        <f t="shared" si="33"/>
        <v>0</v>
      </c>
    </row>
    <row r="161" spans="1:8" ht="12.75" customHeight="1">
      <c r="A161" s="10" t="s">
        <v>292</v>
      </c>
      <c r="B161" s="11" t="s">
        <v>13</v>
      </c>
      <c r="C161" s="10" t="s">
        <v>139</v>
      </c>
      <c r="D161" s="10" t="s">
        <v>12</v>
      </c>
      <c r="E161" s="10"/>
      <c r="F161" s="12">
        <f>F162</f>
        <v>4500</v>
      </c>
      <c r="G161" s="12">
        <f t="shared" ref="G161" si="39">G162</f>
        <v>2250</v>
      </c>
      <c r="H161" s="22">
        <f t="shared" si="33"/>
        <v>50</v>
      </c>
    </row>
    <row r="162" spans="1:8" ht="12.75" customHeight="1">
      <c r="A162" s="10" t="s">
        <v>293</v>
      </c>
      <c r="B162" s="11" t="s">
        <v>15</v>
      </c>
      <c r="C162" s="10" t="s">
        <v>139</v>
      </c>
      <c r="D162" s="10" t="s">
        <v>14</v>
      </c>
      <c r="E162" s="10"/>
      <c r="F162" s="12">
        <f t="shared" ref="F162:G163" si="40">F163</f>
        <v>4500</v>
      </c>
      <c r="G162" s="12">
        <f t="shared" si="40"/>
        <v>2250</v>
      </c>
      <c r="H162" s="22">
        <f t="shared" si="33"/>
        <v>50</v>
      </c>
    </row>
    <row r="163" spans="1:8" ht="12.75" customHeight="1">
      <c r="A163" s="10" t="s">
        <v>294</v>
      </c>
      <c r="B163" s="11" t="s">
        <v>119</v>
      </c>
      <c r="C163" s="10" t="s">
        <v>139</v>
      </c>
      <c r="D163" s="10" t="s">
        <v>14</v>
      </c>
      <c r="E163" s="10" t="s">
        <v>157</v>
      </c>
      <c r="F163" s="12">
        <f t="shared" si="40"/>
        <v>4500</v>
      </c>
      <c r="G163" s="12">
        <f t="shared" si="40"/>
        <v>2250</v>
      </c>
      <c r="H163" s="22">
        <f t="shared" si="33"/>
        <v>50</v>
      </c>
    </row>
    <row r="164" spans="1:8" ht="12.75" customHeight="1">
      <c r="A164" s="10" t="s">
        <v>295</v>
      </c>
      <c r="B164" s="11" t="s">
        <v>134</v>
      </c>
      <c r="C164" s="21" t="s">
        <v>139</v>
      </c>
      <c r="D164" s="21" t="s">
        <v>14</v>
      </c>
      <c r="E164" s="21" t="s">
        <v>161</v>
      </c>
      <c r="F164" s="12">
        <v>4500</v>
      </c>
      <c r="G164" s="12">
        <v>2250</v>
      </c>
      <c r="H164" s="22">
        <f t="shared" si="33"/>
        <v>50</v>
      </c>
    </row>
    <row r="165" spans="1:8" ht="12.75" customHeight="1">
      <c r="A165" s="10" t="s">
        <v>296</v>
      </c>
      <c r="B165" s="37" t="s">
        <v>273</v>
      </c>
      <c r="C165" s="10" t="s">
        <v>274</v>
      </c>
      <c r="D165" s="21"/>
      <c r="E165" s="21"/>
      <c r="F165" s="12">
        <f>F166</f>
        <v>1128400</v>
      </c>
      <c r="G165" s="12">
        <f t="shared" ref="G165:G168" si="41">G166</f>
        <v>1111304.5900000001</v>
      </c>
      <c r="H165" s="22">
        <f t="shared" si="33"/>
        <v>98.484986706841553</v>
      </c>
    </row>
    <row r="166" spans="1:8" ht="12.75" customHeight="1">
      <c r="A166" s="10" t="s">
        <v>297</v>
      </c>
      <c r="B166" s="11" t="s">
        <v>107</v>
      </c>
      <c r="C166" s="10" t="s">
        <v>274</v>
      </c>
      <c r="D166" s="10" t="s">
        <v>106</v>
      </c>
      <c r="E166" s="10"/>
      <c r="F166" s="12">
        <f>F167</f>
        <v>1128400</v>
      </c>
      <c r="G166" s="12">
        <f t="shared" si="41"/>
        <v>1111304.5900000001</v>
      </c>
      <c r="H166" s="22">
        <f t="shared" si="33"/>
        <v>98.484986706841553</v>
      </c>
    </row>
    <row r="167" spans="1:8" ht="12.75" customHeight="1">
      <c r="A167" s="10" t="s">
        <v>298</v>
      </c>
      <c r="B167" s="11" t="s">
        <v>109</v>
      </c>
      <c r="C167" s="10" t="s">
        <v>274</v>
      </c>
      <c r="D167" s="10" t="s">
        <v>108</v>
      </c>
      <c r="E167" s="10"/>
      <c r="F167" s="12">
        <f>F168</f>
        <v>1128400</v>
      </c>
      <c r="G167" s="12">
        <f t="shared" si="41"/>
        <v>1111304.5900000001</v>
      </c>
      <c r="H167" s="22">
        <f t="shared" si="33"/>
        <v>98.484986706841553</v>
      </c>
    </row>
    <row r="168" spans="1:8" ht="12.75" customHeight="1">
      <c r="A168" s="10" t="s">
        <v>299</v>
      </c>
      <c r="B168" s="11" t="s">
        <v>110</v>
      </c>
      <c r="C168" s="10" t="s">
        <v>274</v>
      </c>
      <c r="D168" s="10" t="s">
        <v>108</v>
      </c>
      <c r="E168" s="10" t="s">
        <v>151</v>
      </c>
      <c r="F168" s="12">
        <f>F169</f>
        <v>1128400</v>
      </c>
      <c r="G168" s="12">
        <f t="shared" si="41"/>
        <v>1111304.5900000001</v>
      </c>
      <c r="H168" s="22">
        <f t="shared" si="33"/>
        <v>98.484986706841553</v>
      </c>
    </row>
    <row r="169" spans="1:8" ht="12.75" customHeight="1">
      <c r="A169" s="10" t="s">
        <v>300</v>
      </c>
      <c r="B169" s="11" t="s">
        <v>111</v>
      </c>
      <c r="C169" s="21" t="s">
        <v>274</v>
      </c>
      <c r="D169" s="21" t="s">
        <v>108</v>
      </c>
      <c r="E169" s="21" t="s">
        <v>275</v>
      </c>
      <c r="F169" s="12">
        <v>1128400</v>
      </c>
      <c r="G169" s="12">
        <v>1111304.5900000001</v>
      </c>
      <c r="H169" s="22">
        <f t="shared" si="33"/>
        <v>98.484986706841553</v>
      </c>
    </row>
    <row r="170" spans="1:8" ht="12.75" customHeight="1">
      <c r="A170" s="38"/>
      <c r="B170" s="6" t="s">
        <v>141</v>
      </c>
      <c r="C170" s="5"/>
      <c r="D170" s="5"/>
      <c r="E170" s="5"/>
      <c r="F170" s="7">
        <f>F12+F114</f>
        <v>18260912.629999999</v>
      </c>
      <c r="G170" s="7">
        <f>G12+G114</f>
        <v>9706468.5199999996</v>
      </c>
      <c r="H170" s="22">
        <f t="shared" si="33"/>
        <v>53.154345112268352</v>
      </c>
    </row>
  </sheetData>
  <mergeCells count="12">
    <mergeCell ref="G1:H1"/>
    <mergeCell ref="G2:H2"/>
    <mergeCell ref="G3:H3"/>
    <mergeCell ref="A5:H7"/>
    <mergeCell ref="A9:A10"/>
    <mergeCell ref="B9:B10"/>
    <mergeCell ref="F9:F10"/>
    <mergeCell ref="G9:G10"/>
    <mergeCell ref="H9:H10"/>
    <mergeCell ref="C9:C10"/>
    <mergeCell ref="D9:D10"/>
    <mergeCell ref="E9:E10"/>
  </mergeCells>
  <pageMargins left="0.98425196850393704" right="0.39370078740157483" top="0.39370078740157483" bottom="0.39370078740157483" header="0.19685039370078741" footer="0.19685039370078741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rep:2.46.0.82</dc:description>
  <cp:lastModifiedBy>NT</cp:lastModifiedBy>
  <cp:lastPrinted>2021-04-13T03:33:53Z</cp:lastPrinted>
  <dcterms:created xsi:type="dcterms:W3CDTF">2018-12-18T03:03:39Z</dcterms:created>
  <dcterms:modified xsi:type="dcterms:W3CDTF">2022-10-14T07:28:27Z</dcterms:modified>
</cp:coreProperties>
</file>